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95" windowHeight="12270"/>
  </bookViews>
  <sheets>
    <sheet name="2.pielik-MK Not.1052" sheetId="2" r:id="rId1"/>
  </sheets>
  <calcPr calcId="145621"/>
</workbook>
</file>

<file path=xl/calcChain.xml><?xml version="1.0" encoding="utf-8"?>
<calcChain xmlns="http://schemas.openxmlformats.org/spreadsheetml/2006/main">
  <c r="AB40" i="2" l="1"/>
  <c r="AC40" i="2"/>
  <c r="X19" i="2"/>
  <c r="Y19" i="2"/>
  <c r="Z19" i="2"/>
  <c r="AA19" i="2"/>
  <c r="Y20" i="2"/>
  <c r="Z20" i="2"/>
  <c r="AA20" i="2"/>
  <c r="X21" i="2"/>
  <c r="Z21" i="2"/>
  <c r="AA21" i="2"/>
  <c r="Y22" i="2"/>
  <c r="Z22" i="2"/>
  <c r="AA22" i="2"/>
  <c r="X23" i="2"/>
  <c r="Y23" i="2"/>
  <c r="Z23" i="2"/>
  <c r="AA23" i="2"/>
  <c r="Y24" i="2"/>
  <c r="Z24" i="2"/>
  <c r="AA24" i="2"/>
  <c r="Y25" i="2"/>
  <c r="Z25" i="2"/>
  <c r="AA25" i="2"/>
  <c r="Y26" i="2"/>
  <c r="Z26" i="2"/>
  <c r="AA26" i="2"/>
  <c r="X27" i="2"/>
  <c r="Z27" i="2"/>
  <c r="AA27" i="2"/>
  <c r="X28" i="2"/>
  <c r="Z28" i="2"/>
  <c r="AA28" i="2"/>
  <c r="Y29" i="2"/>
  <c r="Z29" i="2"/>
  <c r="AA29" i="2"/>
  <c r="Y30" i="2"/>
  <c r="Z30" i="2"/>
  <c r="AA30" i="2"/>
  <c r="X31" i="2"/>
  <c r="Y31" i="2"/>
  <c r="Z31" i="2"/>
  <c r="Y32" i="2"/>
  <c r="Z32" i="2"/>
  <c r="AA32" i="2"/>
  <c r="Y33" i="2"/>
  <c r="Z33" i="2"/>
  <c r="AA33" i="2"/>
  <c r="X34" i="2"/>
  <c r="Z34" i="2"/>
  <c r="AA34" i="2"/>
  <c r="Y35" i="2"/>
  <c r="Z35" i="2"/>
  <c r="AA35" i="2"/>
  <c r="X36" i="2"/>
  <c r="Z36" i="2"/>
  <c r="AA36" i="2"/>
  <c r="X37" i="2"/>
  <c r="Z37" i="2"/>
  <c r="AA37" i="2"/>
  <c r="X38" i="2"/>
  <c r="Y38" i="2"/>
  <c r="Z38" i="2"/>
  <c r="X39" i="2"/>
  <c r="Y39" i="2"/>
  <c r="Z39" i="2"/>
  <c r="A40" i="2"/>
  <c r="T18" i="2"/>
  <c r="S18" i="2"/>
  <c r="S40" i="2" s="1"/>
  <c r="F43" i="2" s="1"/>
  <c r="R18" i="2"/>
  <c r="Q18" i="2"/>
  <c r="E67" i="2"/>
  <c r="AB67" i="2"/>
  <c r="E66" i="2"/>
  <c r="E65" i="2"/>
  <c r="AC65" i="2" s="1"/>
  <c r="E64" i="2"/>
  <c r="E63" i="2"/>
  <c r="Y63" i="2" s="1"/>
  <c r="E62" i="2"/>
  <c r="E61" i="2"/>
  <c r="E60" i="2"/>
  <c r="AC60" i="2" s="1"/>
  <c r="E59" i="2"/>
  <c r="AB59" i="2"/>
  <c r="E58" i="2"/>
  <c r="E57" i="2"/>
  <c r="E56" i="2"/>
  <c r="E55" i="2"/>
  <c r="Y55" i="2" s="1"/>
  <c r="E39" i="2"/>
  <c r="AA39" i="2" s="1"/>
  <c r="E38" i="2"/>
  <c r="AA38" i="2" s="1"/>
  <c r="E37" i="2"/>
  <c r="Y37" i="2" s="1"/>
  <c r="E36" i="2"/>
  <c r="Y36" i="2"/>
  <c r="E35" i="2"/>
  <c r="X35" i="2"/>
  <c r="E34" i="2"/>
  <c r="Y34" i="2" s="1"/>
  <c r="E33" i="2"/>
  <c r="X33" i="2" s="1"/>
  <c r="E32" i="2"/>
  <c r="X32" i="2" s="1"/>
  <c r="E31" i="2"/>
  <c r="AA31" i="2" s="1"/>
  <c r="AA40" i="2" s="1"/>
  <c r="E44" i="2" s="1"/>
  <c r="E30" i="2"/>
  <c r="X30" i="2" s="1"/>
  <c r="E29" i="2"/>
  <c r="X29" i="2" s="1"/>
  <c r="E28" i="2"/>
  <c r="Y28" i="2" s="1"/>
  <c r="E27" i="2"/>
  <c r="Y27" i="2" s="1"/>
  <c r="E26" i="2"/>
  <c r="X26" i="2"/>
  <c r="E25" i="2"/>
  <c r="X25" i="2"/>
  <c r="E24" i="2"/>
  <c r="X24" i="2"/>
  <c r="E23" i="2"/>
  <c r="E22" i="2"/>
  <c r="X22" i="2" s="1"/>
  <c r="X40" i="2" s="1"/>
  <c r="E41" i="2" s="1"/>
  <c r="E21" i="2"/>
  <c r="Y21" i="2" s="1"/>
  <c r="E20" i="2"/>
  <c r="X20" i="2"/>
  <c r="E19" i="2"/>
  <c r="E18" i="2"/>
  <c r="T39" i="2"/>
  <c r="Q39" i="2"/>
  <c r="T30" i="2"/>
  <c r="T31" i="2"/>
  <c r="T32" i="2"/>
  <c r="T33" i="2"/>
  <c r="T34" i="2"/>
  <c r="T35" i="2"/>
  <c r="T36" i="2"/>
  <c r="T37" i="2"/>
  <c r="T38" i="2"/>
  <c r="S30" i="2"/>
  <c r="S31" i="2"/>
  <c r="S32" i="2"/>
  <c r="S33" i="2"/>
  <c r="S34" i="2"/>
  <c r="S35" i="2"/>
  <c r="S36" i="2"/>
  <c r="S37" i="2"/>
  <c r="S38" i="2"/>
  <c r="R30" i="2"/>
  <c r="R31" i="2"/>
  <c r="R32" i="2"/>
  <c r="R33" i="2"/>
  <c r="R34" i="2"/>
  <c r="R35" i="2"/>
  <c r="R36" i="2"/>
  <c r="R37" i="2"/>
  <c r="R38" i="2"/>
  <c r="Q30" i="2"/>
  <c r="Q31" i="2"/>
  <c r="Q32" i="2"/>
  <c r="Q33" i="2"/>
  <c r="Q34" i="2"/>
  <c r="Q35" i="2"/>
  <c r="Q36" i="2"/>
  <c r="Q37" i="2"/>
  <c r="Q38" i="2"/>
  <c r="AC56" i="2"/>
  <c r="AC57" i="2"/>
  <c r="AC61" i="2"/>
  <c r="AC64" i="2"/>
  <c r="T19" i="2"/>
  <c r="T40" i="2" s="1"/>
  <c r="F44" i="2" s="1"/>
  <c r="T20" i="2"/>
  <c r="T21" i="2"/>
  <c r="T22" i="2"/>
  <c r="T23" i="2"/>
  <c r="T24" i="2"/>
  <c r="T25" i="2"/>
  <c r="T26" i="2"/>
  <c r="T27" i="2"/>
  <c r="T28" i="2"/>
  <c r="T29" i="2"/>
  <c r="T55" i="2"/>
  <c r="T56" i="2"/>
  <c r="T57" i="2"/>
  <c r="T58" i="2"/>
  <c r="T59" i="2"/>
  <c r="T60" i="2"/>
  <c r="T61" i="2"/>
  <c r="T62" i="2"/>
  <c r="T63" i="2"/>
  <c r="T64" i="2"/>
  <c r="T68" i="2" s="1"/>
  <c r="F72" i="2" s="1"/>
  <c r="T65" i="2"/>
  <c r="T66" i="2"/>
  <c r="T67" i="2"/>
  <c r="AA18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S19" i="2"/>
  <c r="S20" i="2"/>
  <c r="S21" i="2"/>
  <c r="S22" i="2"/>
  <c r="S23" i="2"/>
  <c r="S24" i="2"/>
  <c r="S25" i="2"/>
  <c r="S26" i="2"/>
  <c r="S27" i="2"/>
  <c r="S28" i="2"/>
  <c r="S29" i="2"/>
  <c r="S39" i="2"/>
  <c r="S55" i="2"/>
  <c r="S56" i="2"/>
  <c r="S57" i="2"/>
  <c r="S58" i="2"/>
  <c r="S59" i="2"/>
  <c r="S60" i="2"/>
  <c r="S61" i="2"/>
  <c r="S62" i="2"/>
  <c r="S63" i="2"/>
  <c r="S64" i="2"/>
  <c r="S65" i="2"/>
  <c r="S68" i="2" s="1"/>
  <c r="F71" i="2" s="1"/>
  <c r="S66" i="2"/>
  <c r="S67" i="2"/>
  <c r="Z18" i="2"/>
  <c r="Z40" i="2"/>
  <c r="E43" i="2" s="1"/>
  <c r="E77" i="2" s="1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R19" i="2"/>
  <c r="R20" i="2"/>
  <c r="R21" i="2"/>
  <c r="R22" i="2"/>
  <c r="R40" i="2" s="1"/>
  <c r="F42" i="2" s="1"/>
  <c r="R23" i="2"/>
  <c r="R24" i="2"/>
  <c r="R25" i="2"/>
  <c r="R26" i="2"/>
  <c r="R27" i="2"/>
  <c r="R28" i="2"/>
  <c r="R29" i="2"/>
  <c r="R39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Y18" i="2"/>
  <c r="Y56" i="2"/>
  <c r="Y57" i="2"/>
  <c r="Y58" i="2"/>
  <c r="Y59" i="2"/>
  <c r="Y60" i="2"/>
  <c r="Y61" i="2"/>
  <c r="Y62" i="2"/>
  <c r="Y64" i="2"/>
  <c r="Y65" i="2"/>
  <c r="Y66" i="2"/>
  <c r="Y67" i="2"/>
  <c r="Q19" i="2"/>
  <c r="Q20" i="2"/>
  <c r="Q21" i="2"/>
  <c r="Q22" i="2"/>
  <c r="Q23" i="2"/>
  <c r="Q40" i="2" s="1"/>
  <c r="F41" i="2" s="1"/>
  <c r="Q24" i="2"/>
  <c r="Q25" i="2"/>
  <c r="Q26" i="2"/>
  <c r="Q27" i="2"/>
  <c r="Q28" i="2"/>
  <c r="Q29" i="2"/>
  <c r="Q55" i="2"/>
  <c r="Q56" i="2"/>
  <c r="Q57" i="2"/>
  <c r="Q58" i="2"/>
  <c r="Q59" i="2"/>
  <c r="Q60" i="2"/>
  <c r="Q61" i="2"/>
  <c r="Q62" i="2"/>
  <c r="Q63" i="2"/>
  <c r="Q64" i="2"/>
  <c r="Q68" i="2" s="1"/>
  <c r="F69" i="2" s="1"/>
  <c r="Q65" i="2"/>
  <c r="Q66" i="2"/>
  <c r="Q67" i="2"/>
  <c r="X18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L40" i="2"/>
  <c r="L68" i="2"/>
  <c r="K40" i="2"/>
  <c r="K74" i="2" s="1"/>
  <c r="K68" i="2"/>
  <c r="H40" i="2"/>
  <c r="H68" i="2"/>
  <c r="F40" i="2"/>
  <c r="F68" i="2"/>
  <c r="A68" i="2"/>
  <c r="A74" i="2" s="1"/>
  <c r="AC55" i="2"/>
  <c r="AC58" i="2"/>
  <c r="AC59" i="2"/>
  <c r="AC62" i="2"/>
  <c r="AC63" i="2"/>
  <c r="AC66" i="2"/>
  <c r="AC67" i="2"/>
  <c r="AB55" i="2"/>
  <c r="AB56" i="2"/>
  <c r="AB57" i="2"/>
  <c r="AB58" i="2"/>
  <c r="AB60" i="2"/>
  <c r="AB61" i="2"/>
  <c r="AB62" i="2"/>
  <c r="AB63" i="2"/>
  <c r="AB64" i="2"/>
  <c r="AB66" i="2"/>
  <c r="U40" i="2"/>
  <c r="V40" i="2"/>
  <c r="Z68" i="2"/>
  <c r="E71" i="2" s="1"/>
  <c r="E40" i="2"/>
  <c r="U68" i="2"/>
  <c r="V68" i="2"/>
  <c r="H74" i="2"/>
  <c r="Y40" i="2" l="1"/>
  <c r="E42" i="2" s="1"/>
  <c r="AB68" i="2"/>
  <c r="X68" i="2"/>
  <c r="E69" i="2" s="1"/>
  <c r="E75" i="2" s="1"/>
  <c r="Y68" i="2"/>
  <c r="E70" i="2" s="1"/>
  <c r="R68" i="2"/>
  <c r="F70" i="2" s="1"/>
  <c r="F76" i="2" s="1"/>
  <c r="AA68" i="2"/>
  <c r="E72" i="2" s="1"/>
  <c r="E78" i="2" s="1"/>
  <c r="AC68" i="2"/>
  <c r="F74" i="2"/>
  <c r="F75" i="2"/>
  <c r="F77" i="2"/>
  <c r="F78" i="2"/>
  <c r="E68" i="2"/>
  <c r="E74" i="2" s="1"/>
  <c r="AB65" i="2"/>
  <c r="L74" i="2"/>
  <c r="E76" i="2" l="1"/>
</calcChain>
</file>

<file path=xl/sharedStrings.xml><?xml version="1.0" encoding="utf-8"?>
<sst xmlns="http://schemas.openxmlformats.org/spreadsheetml/2006/main" count="157" uniqueCount="72">
  <si>
    <t>km</t>
  </si>
  <si>
    <t>Nr.</t>
  </si>
  <si>
    <t>Īpašuma kadastra numurs</t>
  </si>
  <si>
    <t>Tilti un satiksmes pārvadi</t>
  </si>
  <si>
    <t>Adrese (km)</t>
  </si>
  <si>
    <t>Garums (km)</t>
  </si>
  <si>
    <t>Seguma veids</t>
  </si>
  <si>
    <t>Nosaukums</t>
  </si>
  <si>
    <t>Adrese</t>
  </si>
  <si>
    <t>Garums (m)</t>
  </si>
  <si>
    <r>
      <t>Brauktuves laukums (m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>)</t>
    </r>
  </si>
  <si>
    <r>
      <t>Divlīmeņa nobrauktuvju brauktuves laukums (m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>)</t>
    </r>
  </si>
  <si>
    <t>Konstrukcijas materiāls</t>
  </si>
  <si>
    <t>no</t>
  </si>
  <si>
    <t>līdz</t>
  </si>
  <si>
    <t>gab.</t>
  </si>
  <si>
    <t>t.sk. melnais</t>
  </si>
  <si>
    <t>grants (šķembas)</t>
  </si>
  <si>
    <t>bruģakmens</t>
  </si>
  <si>
    <t>bez seguma</t>
  </si>
  <si>
    <t>melnais</t>
  </si>
  <si>
    <t>Kopā</t>
  </si>
  <si>
    <t>Ielas raksturojošie parametri</t>
  </si>
  <si>
    <t>Ielas</t>
  </si>
  <si>
    <t>Ģeogrāfiskās koordinātes</t>
  </si>
  <si>
    <t>Brauktuves laukums (m2)</t>
  </si>
  <si>
    <t>SASKAŅOTS</t>
  </si>
  <si>
    <t>Valsts zemes dienesta</t>
  </si>
  <si>
    <t>...................................................................................................</t>
  </si>
  <si>
    <t>............................................ reģionālās nodaļas vadītājs</t>
  </si>
  <si>
    <t>(vārds,uzvārds)</t>
  </si>
  <si>
    <t>APSTIPRINU</t>
  </si>
  <si>
    <t>..................................domes priekšsēdētājs</t>
  </si>
  <si>
    <t>......................................................................................................</t>
  </si>
  <si>
    <t>(amats,vārds,uzvārds un paraksts)</t>
  </si>
  <si>
    <t>Iesniegums pašvaldības ielu reģistrācijai</t>
  </si>
  <si>
    <t>Ielas
 nosaukums</t>
  </si>
  <si>
    <t>Ielas 
nosaukums</t>
  </si>
  <si>
    <t>Plēpju iela</t>
  </si>
  <si>
    <t>Centra iela</t>
  </si>
  <si>
    <t>Skolas iela</t>
  </si>
  <si>
    <t>Stacijas iela</t>
  </si>
  <si>
    <t>Dravnieku iela</t>
  </si>
  <si>
    <t>Torņa iela</t>
  </si>
  <si>
    <t>Ziedleju iela</t>
  </si>
  <si>
    <t>Mauriņu iela</t>
  </si>
  <si>
    <t>Sprīžu iela</t>
  </si>
  <si>
    <t>Līču iela</t>
  </si>
  <si>
    <t>Zvaigžņu iela</t>
  </si>
  <si>
    <t>Kazāku iela</t>
  </si>
  <si>
    <t>Lielvircavas iela</t>
  </si>
  <si>
    <t>Piparu iela</t>
  </si>
  <si>
    <t>Grīvniku iela</t>
  </si>
  <si>
    <t>Dz.bet.</t>
  </si>
  <si>
    <t>Poķu iela</t>
  </si>
  <si>
    <t>Zīlēnu ceļš</t>
  </si>
  <si>
    <t>Datums: .12.08.2010.</t>
  </si>
  <si>
    <t>Pavisam ielas kopā:</t>
  </si>
  <si>
    <t>X=262191.87  Y=485009.32</t>
  </si>
  <si>
    <t>X=262491.08  Y=480527.07</t>
  </si>
  <si>
    <t>X=266229.13  Y=481019.03</t>
  </si>
  <si>
    <t>Sagatavoja : ............................................................Platones pagasta pārvaldes vadītājs Vladislavs Pogožeļskis</t>
  </si>
  <si>
    <t>(akciju sabiedrības "Latvijas Valsts ceļi" Jelgavas nodaļas vadītāja vārds, uzvārds un paraksts)</t>
  </si>
  <si>
    <t>Reģistrēja:..........................................................................................        Vilnis Zadovskis</t>
  </si>
  <si>
    <t>Platones ciems</t>
  </si>
  <si>
    <t>Lielvircavas un Poķu ciems</t>
  </si>
  <si>
    <t>Platones upe
(Platones t. )</t>
  </si>
  <si>
    <t>Audruves upe
(Grivniku t.)</t>
  </si>
  <si>
    <t>Platones upe
(Poķu t.)</t>
  </si>
  <si>
    <t>Jelgavas novada pašvaldības Platones pagasta ielu saraksts</t>
  </si>
  <si>
    <t>jaslēdz līgumi</t>
  </si>
  <si>
    <t>Datums: 16.02.2012.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</si>
</sst>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2" fontId="4" fillId="0" borderId="0" xfId="0" applyNumberFormat="1" applyFont="1" applyBorder="1" applyAlignment="1"/>
    <xf numFmtId="2" fontId="4" fillId="0" borderId="13" xfId="0" applyNumberFormat="1" applyFont="1" applyBorder="1" applyAlignment="1"/>
    <xf numFmtId="2" fontId="2" fillId="0" borderId="0" xfId="0" applyNumberFormat="1" applyFont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/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4" fillId="0" borderId="24" xfId="0" applyFont="1" applyBorder="1" applyAlignment="1">
      <alignment horizontal="center"/>
    </xf>
    <xf numFmtId="1" fontId="4" fillId="0" borderId="24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left" wrapText="1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center" wrapText="1"/>
    </xf>
    <xf numFmtId="0" fontId="2" fillId="0" borderId="30" xfId="0" applyFont="1" applyBorder="1" applyAlignment="1">
      <alignment horizontal="left" wrapText="1"/>
    </xf>
    <xf numFmtId="0" fontId="2" fillId="0" borderId="23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7" fillId="0" borderId="7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4" fillId="0" borderId="31" xfId="0" applyNumberFormat="1" applyFont="1" applyBorder="1" applyAlignment="1">
      <alignment horizontal="center" wrapText="1"/>
    </xf>
    <xf numFmtId="1" fontId="2" fillId="0" borderId="32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7" fillId="0" borderId="3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 wrapText="1"/>
    </xf>
    <xf numFmtId="1" fontId="2" fillId="0" borderId="7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11" xfId="0" applyNumberFormat="1" applyFont="1" applyBorder="1" applyAlignment="1">
      <alignment horizontal="center" wrapText="1"/>
    </xf>
    <xf numFmtId="165" fontId="4" fillId="0" borderId="24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1" fontId="2" fillId="0" borderId="1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2" fillId="0" borderId="3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0" fillId="0" borderId="40" xfId="0" applyBorder="1"/>
    <xf numFmtId="0" fontId="0" fillId="0" borderId="41" xfId="0" applyBorder="1"/>
    <xf numFmtId="0" fontId="2" fillId="0" borderId="38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tabSelected="1" workbookViewId="0">
      <selection activeCell="H58" sqref="H58"/>
    </sheetView>
  </sheetViews>
  <sheetFormatPr defaultRowHeight="12.75" x14ac:dyDescent="0.2"/>
  <cols>
    <col min="1" max="1" width="3.28515625" style="1" bestFit="1" customWidth="1"/>
    <col min="2" max="2" width="21.140625" style="1" customWidth="1"/>
    <col min="3" max="3" width="6.5703125" style="1" customWidth="1"/>
    <col min="4" max="4" width="6.7109375" style="1" customWidth="1"/>
    <col min="5" max="5" width="7.85546875" style="1" customWidth="1"/>
    <col min="6" max="6" width="9.7109375" style="1" customWidth="1"/>
    <col min="7" max="7" width="15.5703125" style="1" customWidth="1"/>
    <col min="8" max="8" width="12.140625" style="1" customWidth="1"/>
    <col min="9" max="9" width="6.85546875" style="1" customWidth="1"/>
    <col min="10" max="10" width="11.42578125" style="1" customWidth="1"/>
    <col min="11" max="11" width="7.140625" style="1" customWidth="1"/>
    <col min="12" max="12" width="9.5703125" style="1" customWidth="1"/>
    <col min="13" max="13" width="11" style="1" customWidth="1"/>
    <col min="14" max="14" width="11.5703125" style="1" customWidth="1"/>
    <col min="15" max="15" width="15.7109375" style="1" customWidth="1"/>
    <col min="16" max="16" width="9.42578125" style="1" customWidth="1"/>
    <col min="17" max="17" width="10.28515625" style="1" bestFit="1" customWidth="1"/>
    <col min="18" max="18" width="13.42578125" style="1" bestFit="1" customWidth="1"/>
    <col min="19" max="19" width="10.7109375" style="1" bestFit="1" customWidth="1"/>
    <col min="20" max="20" width="14.140625" style="1" bestFit="1" customWidth="1"/>
    <col min="21" max="23" width="9.140625" style="1"/>
    <col min="24" max="24" width="10.28515625" style="1" bestFit="1" customWidth="1"/>
    <col min="25" max="25" width="14.140625" style="1" bestFit="1" customWidth="1"/>
    <col min="26" max="26" width="10.7109375" style="1" bestFit="1" customWidth="1"/>
    <col min="27" max="27" width="9.85546875" style="1" bestFit="1" customWidth="1"/>
    <col min="28" max="16384" width="9.140625" style="1"/>
  </cols>
  <sheetData>
    <row r="1" spans="1:29" ht="12.75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29" ht="12.75" customHeight="1" x14ac:dyDescent="0.2">
      <c r="A2" s="109" t="s">
        <v>35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29" ht="12.75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29" ht="12.75" customHeight="1" x14ac:dyDescent="0.2">
      <c r="A4" s="24"/>
      <c r="B4" s="23" t="s">
        <v>26</v>
      </c>
      <c r="C4" s="23"/>
      <c r="D4" s="23"/>
      <c r="E4" s="23"/>
      <c r="F4" s="24"/>
      <c r="G4" s="24"/>
      <c r="H4" s="24"/>
      <c r="I4" s="24"/>
      <c r="J4" s="24"/>
      <c r="K4" s="24"/>
      <c r="L4" s="24"/>
      <c r="M4" s="110" t="s">
        <v>31</v>
      </c>
      <c r="N4" s="110"/>
      <c r="O4" s="23"/>
    </row>
    <row r="5" spans="1:29" ht="12.75" customHeight="1" x14ac:dyDescent="0.2">
      <c r="A5" s="24"/>
      <c r="B5" s="23" t="s">
        <v>27</v>
      </c>
      <c r="C5" s="23"/>
      <c r="D5" s="23"/>
      <c r="E5" s="23"/>
      <c r="F5" s="24"/>
      <c r="G5" s="24"/>
      <c r="H5" s="24"/>
      <c r="I5" s="24"/>
      <c r="J5" s="24"/>
      <c r="K5" s="24"/>
      <c r="L5" s="24"/>
      <c r="M5" s="110" t="s">
        <v>32</v>
      </c>
      <c r="N5" s="110"/>
      <c r="O5" s="110"/>
    </row>
    <row r="6" spans="1:29" ht="12.75" customHeight="1" x14ac:dyDescent="0.2">
      <c r="A6" s="24"/>
      <c r="B6" s="110" t="s">
        <v>29</v>
      </c>
      <c r="C6" s="110"/>
      <c r="D6" s="110"/>
      <c r="E6" s="110"/>
      <c r="F6" s="24"/>
      <c r="G6" s="24"/>
      <c r="H6" s="24"/>
      <c r="I6" s="24"/>
      <c r="J6" s="24"/>
      <c r="K6" s="24"/>
      <c r="L6" s="24"/>
      <c r="M6" s="111" t="s">
        <v>33</v>
      </c>
      <c r="N6" s="111"/>
      <c r="O6" s="111"/>
    </row>
    <row r="7" spans="1:29" ht="12.75" customHeight="1" x14ac:dyDescent="0.2">
      <c r="A7" s="24"/>
      <c r="B7" s="111" t="s">
        <v>28</v>
      </c>
      <c r="C7" s="111"/>
      <c r="D7" s="111"/>
      <c r="E7" s="111"/>
      <c r="F7" s="24"/>
      <c r="G7" s="24"/>
      <c r="H7" s="24"/>
      <c r="I7" s="24"/>
      <c r="J7" s="24"/>
      <c r="K7" s="24"/>
      <c r="L7" s="24"/>
      <c r="M7" s="112" t="s">
        <v>30</v>
      </c>
      <c r="N7" s="112"/>
      <c r="O7" s="112"/>
    </row>
    <row r="8" spans="1:29" ht="12.75" customHeight="1" x14ac:dyDescent="0.2">
      <c r="A8" s="24"/>
      <c r="B8" s="112" t="s">
        <v>30</v>
      </c>
      <c r="C8" s="112"/>
      <c r="D8" s="112"/>
      <c r="E8" s="112"/>
      <c r="F8" s="24"/>
      <c r="G8" s="24"/>
      <c r="H8" s="24"/>
      <c r="I8" s="24"/>
      <c r="J8" s="24"/>
      <c r="K8" s="24"/>
      <c r="L8" s="24"/>
      <c r="M8" s="24"/>
      <c r="N8" s="24"/>
      <c r="O8" s="24"/>
    </row>
    <row r="9" spans="1:29" ht="12.75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29" ht="17.25" customHeight="1" x14ac:dyDescent="0.2">
      <c r="A10" s="89" t="s">
        <v>69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</row>
    <row r="11" spans="1:29" ht="14.25" x14ac:dyDescent="0.2">
      <c r="A11" s="89" t="s">
        <v>64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</row>
    <row r="12" spans="1:29" ht="13.5" thickBot="1" x14ac:dyDescent="0.25"/>
    <row r="13" spans="1:29" ht="13.5" customHeight="1" thickTop="1" thickBot="1" x14ac:dyDescent="0.25">
      <c r="A13" s="90" t="s">
        <v>1</v>
      </c>
      <c r="B13" s="93" t="s">
        <v>36</v>
      </c>
      <c r="C13" s="96" t="s">
        <v>22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8"/>
      <c r="O13" s="99" t="s">
        <v>2</v>
      </c>
    </row>
    <row r="14" spans="1:29" ht="13.5" customHeight="1" thickTop="1" x14ac:dyDescent="0.2">
      <c r="A14" s="91"/>
      <c r="B14" s="94"/>
      <c r="C14" s="90" t="s">
        <v>23</v>
      </c>
      <c r="D14" s="102"/>
      <c r="E14" s="102"/>
      <c r="F14" s="102"/>
      <c r="G14" s="93"/>
      <c r="H14" s="90" t="s">
        <v>3</v>
      </c>
      <c r="I14" s="102"/>
      <c r="J14" s="102"/>
      <c r="K14" s="102"/>
      <c r="L14" s="102"/>
      <c r="M14" s="102"/>
      <c r="N14" s="93"/>
      <c r="O14" s="100"/>
    </row>
    <row r="15" spans="1:29" ht="13.5" customHeight="1" x14ac:dyDescent="0.2">
      <c r="A15" s="91"/>
      <c r="B15" s="94"/>
      <c r="C15" s="91" t="s">
        <v>4</v>
      </c>
      <c r="D15" s="103"/>
      <c r="E15" s="103" t="s">
        <v>5</v>
      </c>
      <c r="F15" s="103" t="s">
        <v>10</v>
      </c>
      <c r="G15" s="94" t="s">
        <v>6</v>
      </c>
      <c r="H15" s="91" t="s">
        <v>7</v>
      </c>
      <c r="I15" s="103" t="s">
        <v>8</v>
      </c>
      <c r="J15" s="103"/>
      <c r="K15" s="103" t="s">
        <v>9</v>
      </c>
      <c r="L15" s="103" t="s">
        <v>10</v>
      </c>
      <c r="M15" s="103" t="s">
        <v>11</v>
      </c>
      <c r="N15" s="94" t="s">
        <v>12</v>
      </c>
      <c r="O15" s="100"/>
    </row>
    <row r="16" spans="1:29" ht="40.5" customHeight="1" thickBot="1" x14ac:dyDescent="0.25">
      <c r="A16" s="92"/>
      <c r="B16" s="95"/>
      <c r="C16" s="15" t="s">
        <v>13</v>
      </c>
      <c r="D16" s="18" t="s">
        <v>14</v>
      </c>
      <c r="E16" s="105"/>
      <c r="F16" s="105"/>
      <c r="G16" s="95"/>
      <c r="H16" s="92"/>
      <c r="I16" s="18" t="s">
        <v>0</v>
      </c>
      <c r="J16" s="18" t="s">
        <v>24</v>
      </c>
      <c r="K16" s="105"/>
      <c r="L16" s="105"/>
      <c r="M16" s="105"/>
      <c r="N16" s="95"/>
      <c r="O16" s="101"/>
      <c r="Q16" s="104" t="s">
        <v>25</v>
      </c>
      <c r="R16" s="104"/>
      <c r="S16" s="104"/>
      <c r="T16" s="104"/>
      <c r="U16" s="104"/>
      <c r="V16" s="104"/>
      <c r="W16" s="25"/>
      <c r="X16" s="104" t="s">
        <v>5</v>
      </c>
      <c r="Y16" s="104"/>
      <c r="Z16" s="104"/>
      <c r="AA16" s="104"/>
      <c r="AB16" s="104"/>
      <c r="AC16" s="104"/>
    </row>
    <row r="17" spans="1:29" ht="14.25" thickTop="1" thickBot="1" x14ac:dyDescent="0.25">
      <c r="A17" s="26">
        <v>1</v>
      </c>
      <c r="B17" s="27">
        <v>2</v>
      </c>
      <c r="C17" s="28">
        <v>3</v>
      </c>
      <c r="D17" s="29">
        <v>4</v>
      </c>
      <c r="E17" s="29">
        <v>5</v>
      </c>
      <c r="F17" s="29">
        <v>6</v>
      </c>
      <c r="G17" s="30">
        <v>7</v>
      </c>
      <c r="H17" s="28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30">
        <v>14</v>
      </c>
      <c r="O17" s="31">
        <v>15</v>
      </c>
      <c r="Q17" s="12" t="s">
        <v>20</v>
      </c>
      <c r="R17" s="12" t="s">
        <v>17</v>
      </c>
      <c r="S17" s="12" t="s">
        <v>18</v>
      </c>
      <c r="T17" s="12" t="s">
        <v>19</v>
      </c>
      <c r="U17" s="12"/>
      <c r="V17" s="12"/>
      <c r="W17" s="25"/>
      <c r="X17" s="12" t="s">
        <v>20</v>
      </c>
      <c r="Y17" s="12" t="s">
        <v>17</v>
      </c>
      <c r="Z17" s="12" t="s">
        <v>18</v>
      </c>
      <c r="AA17" s="12" t="s">
        <v>19</v>
      </c>
      <c r="AB17" s="12"/>
      <c r="AC17" s="12"/>
    </row>
    <row r="18" spans="1:29" ht="13.5" thickTop="1" x14ac:dyDescent="0.2">
      <c r="A18" s="45">
        <v>1</v>
      </c>
      <c r="B18" s="46" t="s">
        <v>38</v>
      </c>
      <c r="C18" s="59">
        <v>0</v>
      </c>
      <c r="D18" s="52">
        <v>0.78</v>
      </c>
      <c r="E18" s="52">
        <f>D18-C18</f>
        <v>0.78</v>
      </c>
      <c r="F18" s="35">
        <v>4524</v>
      </c>
      <c r="G18" s="77" t="s">
        <v>20</v>
      </c>
      <c r="H18" s="34"/>
      <c r="I18" s="35"/>
      <c r="J18" s="35"/>
      <c r="K18" s="67"/>
      <c r="L18" s="71"/>
      <c r="M18" s="35"/>
      <c r="N18" s="36"/>
      <c r="O18" s="51">
        <v>54700030305</v>
      </c>
      <c r="Q18" s="65">
        <f>IF(G18=Q$17,F18,0)</f>
        <v>4524</v>
      </c>
      <c r="R18" s="65">
        <f>IF(G18=R$17,F18,0)</f>
        <v>0</v>
      </c>
      <c r="S18" s="65">
        <f>IF(G18=S$17,F18,0)</f>
        <v>0</v>
      </c>
      <c r="T18" s="65">
        <f>IF(G18=T$17,F18,0)</f>
        <v>0</v>
      </c>
      <c r="U18" s="65"/>
      <c r="V18" s="65"/>
      <c r="W18" s="25"/>
      <c r="X18" s="13">
        <f>IF(G18=X$17,E18,0)</f>
        <v>0.78</v>
      </c>
      <c r="Y18" s="13">
        <f>IF(G18=Y$17,E18,0)</f>
        <v>0</v>
      </c>
      <c r="Z18" s="13">
        <f>IF(G18=Z$17,E18,0)</f>
        <v>0</v>
      </c>
      <c r="AA18" s="13">
        <f>IF(G18=AA$17,E18,0)</f>
        <v>0</v>
      </c>
      <c r="AB18" s="13"/>
      <c r="AC18" s="13"/>
    </row>
    <row r="19" spans="1:29" x14ac:dyDescent="0.2">
      <c r="A19" s="32"/>
      <c r="B19" s="33"/>
      <c r="C19" s="60">
        <v>0.78</v>
      </c>
      <c r="D19" s="61">
        <v>1.49</v>
      </c>
      <c r="E19" s="52">
        <f t="shared" ref="E19:E39" si="0">D19-C19</f>
        <v>0.71</v>
      </c>
      <c r="F19" s="2">
        <v>3905</v>
      </c>
      <c r="G19" s="78" t="s">
        <v>17</v>
      </c>
      <c r="H19" s="4"/>
      <c r="I19" s="2"/>
      <c r="J19" s="2"/>
      <c r="K19" s="68"/>
      <c r="L19" s="72"/>
      <c r="M19" s="2"/>
      <c r="N19" s="5"/>
      <c r="O19" s="51">
        <v>54700030305</v>
      </c>
      <c r="Q19" s="65">
        <f t="shared" ref="Q19:Q39" si="1">IF(G19=Q$17,F19,0)</f>
        <v>0</v>
      </c>
      <c r="R19" s="65">
        <f t="shared" ref="R19:R38" si="2">IF(G19=R$17,F19,0)</f>
        <v>3905</v>
      </c>
      <c r="S19" s="65">
        <f>IF(G19=S$17,F19,0)</f>
        <v>0</v>
      </c>
      <c r="T19" s="65">
        <f t="shared" ref="T19:T39" si="3">IF(G19=T$17,F19,0)</f>
        <v>0</v>
      </c>
      <c r="U19" s="65"/>
      <c r="V19" s="65"/>
      <c r="W19" s="25"/>
      <c r="X19" s="13">
        <f t="shared" ref="X19:X39" si="4">IF(G19=X$17,E19,0)</f>
        <v>0</v>
      </c>
      <c r="Y19" s="13">
        <f t="shared" ref="Y19:Y39" si="5">IF(G19=Y$17,E19,0)</f>
        <v>0.71</v>
      </c>
      <c r="Z19" s="13">
        <f t="shared" ref="Z19:Z39" si="6">IF(G19=Z$17,E19,0)</f>
        <v>0</v>
      </c>
      <c r="AA19" s="13">
        <f t="shared" ref="AA19:AA39" si="7">IF(G19=AA$17,E19,0)</f>
        <v>0</v>
      </c>
      <c r="AB19" s="13"/>
      <c r="AC19" s="13"/>
    </row>
    <row r="20" spans="1:29" x14ac:dyDescent="0.2">
      <c r="A20" s="47">
        <v>2</v>
      </c>
      <c r="B20" s="48" t="s">
        <v>39</v>
      </c>
      <c r="C20" s="60">
        <v>0</v>
      </c>
      <c r="D20" s="61">
        <v>0.01</v>
      </c>
      <c r="E20" s="52">
        <f t="shared" si="0"/>
        <v>0.01</v>
      </c>
      <c r="F20" s="2">
        <v>70</v>
      </c>
      <c r="G20" s="78" t="s">
        <v>20</v>
      </c>
      <c r="H20" s="4"/>
      <c r="I20" s="2"/>
      <c r="J20" s="2"/>
      <c r="K20" s="68"/>
      <c r="L20" s="72"/>
      <c r="M20" s="2"/>
      <c r="N20" s="5"/>
      <c r="O20" s="6">
        <v>54700030309</v>
      </c>
      <c r="Q20" s="65">
        <f t="shared" si="1"/>
        <v>70</v>
      </c>
      <c r="R20" s="65">
        <f t="shared" si="2"/>
        <v>0</v>
      </c>
      <c r="S20" s="65">
        <f t="shared" ref="S20:S38" si="8">IF(G20=S$17,F20,0)</f>
        <v>0</v>
      </c>
      <c r="T20" s="65">
        <f t="shared" si="3"/>
        <v>0</v>
      </c>
      <c r="U20" s="65"/>
      <c r="V20" s="65"/>
      <c r="W20" s="25"/>
      <c r="X20" s="13">
        <f t="shared" si="4"/>
        <v>0.01</v>
      </c>
      <c r="Y20" s="13">
        <f t="shared" si="5"/>
        <v>0</v>
      </c>
      <c r="Z20" s="13">
        <f t="shared" si="6"/>
        <v>0</v>
      </c>
      <c r="AA20" s="13">
        <f t="shared" si="7"/>
        <v>0</v>
      </c>
      <c r="AB20" s="13"/>
      <c r="AC20" s="13"/>
    </row>
    <row r="21" spans="1:29" x14ac:dyDescent="0.2">
      <c r="A21" s="49"/>
      <c r="B21" s="50"/>
      <c r="C21" s="60">
        <v>0.01</v>
      </c>
      <c r="D21" s="61">
        <v>0.38</v>
      </c>
      <c r="E21" s="52">
        <f t="shared" si="0"/>
        <v>0.37</v>
      </c>
      <c r="F21" s="35">
        <v>1850</v>
      </c>
      <c r="G21" s="78" t="s">
        <v>17</v>
      </c>
      <c r="H21" s="4"/>
      <c r="I21" s="2"/>
      <c r="J21" s="2"/>
      <c r="K21" s="68"/>
      <c r="L21" s="72"/>
      <c r="M21" s="2"/>
      <c r="N21" s="5"/>
      <c r="O21" s="6">
        <v>54700030309</v>
      </c>
      <c r="Q21" s="65">
        <f t="shared" si="1"/>
        <v>0</v>
      </c>
      <c r="R21" s="65">
        <f t="shared" si="2"/>
        <v>1850</v>
      </c>
      <c r="S21" s="65">
        <f t="shared" si="8"/>
        <v>0</v>
      </c>
      <c r="T21" s="65">
        <f t="shared" si="3"/>
        <v>0</v>
      </c>
      <c r="U21" s="65"/>
      <c r="V21" s="65"/>
      <c r="W21" s="25"/>
      <c r="X21" s="13">
        <f t="shared" si="4"/>
        <v>0</v>
      </c>
      <c r="Y21" s="13">
        <f t="shared" si="5"/>
        <v>0.37</v>
      </c>
      <c r="Z21" s="13">
        <f t="shared" si="6"/>
        <v>0</v>
      </c>
      <c r="AA21" s="13">
        <f t="shared" si="7"/>
        <v>0</v>
      </c>
      <c r="AB21" s="13"/>
      <c r="AC21" s="13"/>
    </row>
    <row r="22" spans="1:29" x14ac:dyDescent="0.2">
      <c r="A22" s="49"/>
      <c r="B22" s="50"/>
      <c r="C22" s="60">
        <v>0.38</v>
      </c>
      <c r="D22" s="61">
        <v>0.71</v>
      </c>
      <c r="E22" s="52">
        <f t="shared" si="0"/>
        <v>0.32999999999999996</v>
      </c>
      <c r="F22" s="2">
        <v>1650</v>
      </c>
      <c r="G22" s="78" t="s">
        <v>20</v>
      </c>
      <c r="H22" s="4"/>
      <c r="I22" s="2"/>
      <c r="J22" s="2"/>
      <c r="K22" s="68"/>
      <c r="L22" s="72"/>
      <c r="M22" s="2"/>
      <c r="N22" s="5"/>
      <c r="O22" s="6">
        <v>54700030309</v>
      </c>
      <c r="Q22" s="65">
        <f t="shared" si="1"/>
        <v>1650</v>
      </c>
      <c r="R22" s="65">
        <f t="shared" si="2"/>
        <v>0</v>
      </c>
      <c r="S22" s="65">
        <f t="shared" si="8"/>
        <v>0</v>
      </c>
      <c r="T22" s="65">
        <f t="shared" si="3"/>
        <v>0</v>
      </c>
      <c r="U22" s="65"/>
      <c r="V22" s="65"/>
      <c r="W22" s="25"/>
      <c r="X22" s="13">
        <f t="shared" si="4"/>
        <v>0.32999999999999996</v>
      </c>
      <c r="Y22" s="13">
        <f t="shared" si="5"/>
        <v>0</v>
      </c>
      <c r="Z22" s="13">
        <f t="shared" si="6"/>
        <v>0</v>
      </c>
      <c r="AA22" s="13">
        <f t="shared" si="7"/>
        <v>0</v>
      </c>
      <c r="AB22" s="13"/>
      <c r="AC22" s="13"/>
    </row>
    <row r="23" spans="1:29" x14ac:dyDescent="0.2">
      <c r="A23" s="49"/>
      <c r="B23" s="50"/>
      <c r="C23" s="60">
        <v>0.71</v>
      </c>
      <c r="D23" s="61">
        <v>0.74</v>
      </c>
      <c r="E23" s="52">
        <f t="shared" si="0"/>
        <v>3.0000000000000027E-2</v>
      </c>
      <c r="F23" s="2">
        <v>150</v>
      </c>
      <c r="G23" s="78" t="s">
        <v>17</v>
      </c>
      <c r="H23" s="4"/>
      <c r="I23" s="2"/>
      <c r="J23" s="2"/>
      <c r="K23" s="68"/>
      <c r="L23" s="72"/>
      <c r="M23" s="2"/>
      <c r="N23" s="5"/>
      <c r="O23" s="6">
        <v>54700030309</v>
      </c>
      <c r="Q23" s="65">
        <f t="shared" si="1"/>
        <v>0</v>
      </c>
      <c r="R23" s="65">
        <f t="shared" si="2"/>
        <v>150</v>
      </c>
      <c r="S23" s="65">
        <f t="shared" si="8"/>
        <v>0</v>
      </c>
      <c r="T23" s="65">
        <f t="shared" si="3"/>
        <v>0</v>
      </c>
      <c r="U23" s="65"/>
      <c r="V23" s="65"/>
      <c r="W23" s="25"/>
      <c r="X23" s="13">
        <f t="shared" si="4"/>
        <v>0</v>
      </c>
      <c r="Y23" s="13">
        <f t="shared" si="5"/>
        <v>3.0000000000000027E-2</v>
      </c>
      <c r="Z23" s="13">
        <f t="shared" si="6"/>
        <v>0</v>
      </c>
      <c r="AA23" s="13">
        <f t="shared" si="7"/>
        <v>0</v>
      </c>
      <c r="AB23" s="13"/>
      <c r="AC23" s="13"/>
    </row>
    <row r="24" spans="1:29" ht="24" customHeight="1" x14ac:dyDescent="0.2">
      <c r="A24" s="32"/>
      <c r="B24" s="33"/>
      <c r="C24" s="60">
        <v>0.74</v>
      </c>
      <c r="D24" s="61">
        <v>1.06</v>
      </c>
      <c r="E24" s="52">
        <f t="shared" si="0"/>
        <v>0.32000000000000006</v>
      </c>
      <c r="F24" s="35">
        <v>1792</v>
      </c>
      <c r="G24" s="78" t="s">
        <v>20</v>
      </c>
      <c r="H24" s="4" t="s">
        <v>66</v>
      </c>
      <c r="I24" s="2">
        <v>0.75800000000000001</v>
      </c>
      <c r="J24" s="2" t="s">
        <v>60</v>
      </c>
      <c r="K24" s="68">
        <v>31.1</v>
      </c>
      <c r="L24" s="72">
        <v>33</v>
      </c>
      <c r="M24" s="2"/>
      <c r="N24" s="5" t="s">
        <v>53</v>
      </c>
      <c r="O24" s="6">
        <v>54700030309</v>
      </c>
      <c r="Q24" s="65">
        <f t="shared" si="1"/>
        <v>1792</v>
      </c>
      <c r="R24" s="65">
        <f t="shared" si="2"/>
        <v>0</v>
      </c>
      <c r="S24" s="65">
        <f t="shared" si="8"/>
        <v>0</v>
      </c>
      <c r="T24" s="65">
        <f t="shared" si="3"/>
        <v>0</v>
      </c>
      <c r="U24" s="65"/>
      <c r="V24" s="65"/>
      <c r="W24" s="25"/>
      <c r="X24" s="13">
        <f t="shared" si="4"/>
        <v>0.32000000000000006</v>
      </c>
      <c r="Y24" s="13">
        <f t="shared" si="5"/>
        <v>0</v>
      </c>
      <c r="Z24" s="13">
        <f t="shared" si="6"/>
        <v>0</v>
      </c>
      <c r="AA24" s="13">
        <f t="shared" si="7"/>
        <v>0</v>
      </c>
      <c r="AB24" s="13"/>
      <c r="AC24" s="13"/>
    </row>
    <row r="25" spans="1:29" x14ac:dyDescent="0.2">
      <c r="A25" s="3">
        <v>3</v>
      </c>
      <c r="B25" s="38" t="s">
        <v>40</v>
      </c>
      <c r="C25" s="60">
        <v>0</v>
      </c>
      <c r="D25" s="61">
        <v>0.25</v>
      </c>
      <c r="E25" s="52">
        <f t="shared" si="0"/>
        <v>0.25</v>
      </c>
      <c r="F25" s="2">
        <v>1488</v>
      </c>
      <c r="G25" s="78" t="s">
        <v>20</v>
      </c>
      <c r="H25" s="4"/>
      <c r="I25" s="2"/>
      <c r="J25" s="2"/>
      <c r="K25" s="68"/>
      <c r="L25" s="72"/>
      <c r="M25" s="2"/>
      <c r="N25" s="5"/>
      <c r="O25" s="6">
        <v>54700030310</v>
      </c>
      <c r="Q25" s="65">
        <f t="shared" si="1"/>
        <v>1488</v>
      </c>
      <c r="R25" s="65">
        <f t="shared" si="2"/>
        <v>0</v>
      </c>
      <c r="S25" s="65">
        <f t="shared" si="8"/>
        <v>0</v>
      </c>
      <c r="T25" s="65">
        <f t="shared" si="3"/>
        <v>0</v>
      </c>
      <c r="U25" s="65"/>
      <c r="V25" s="65"/>
      <c r="W25" s="25"/>
      <c r="X25" s="13">
        <f t="shared" si="4"/>
        <v>0.25</v>
      </c>
      <c r="Y25" s="13">
        <f t="shared" si="5"/>
        <v>0</v>
      </c>
      <c r="Z25" s="13">
        <f t="shared" si="6"/>
        <v>0</v>
      </c>
      <c r="AA25" s="13">
        <f t="shared" si="7"/>
        <v>0</v>
      </c>
      <c r="AB25" s="13"/>
      <c r="AC25" s="13"/>
    </row>
    <row r="26" spans="1:29" x14ac:dyDescent="0.2">
      <c r="A26" s="47">
        <v>4</v>
      </c>
      <c r="B26" s="48" t="s">
        <v>41</v>
      </c>
      <c r="C26" s="60">
        <v>0</v>
      </c>
      <c r="D26" s="61">
        <v>0.1</v>
      </c>
      <c r="E26" s="52">
        <f t="shared" si="0"/>
        <v>0.1</v>
      </c>
      <c r="F26" s="35">
        <v>600</v>
      </c>
      <c r="G26" s="78" t="s">
        <v>20</v>
      </c>
      <c r="H26" s="4"/>
      <c r="I26" s="2"/>
      <c r="J26" s="2"/>
      <c r="K26" s="68"/>
      <c r="L26" s="72"/>
      <c r="M26" s="2"/>
      <c r="N26" s="5"/>
      <c r="O26" s="6">
        <v>54700030311</v>
      </c>
      <c r="Q26" s="65">
        <f t="shared" si="1"/>
        <v>600</v>
      </c>
      <c r="R26" s="65">
        <f t="shared" si="2"/>
        <v>0</v>
      </c>
      <c r="S26" s="65">
        <f t="shared" si="8"/>
        <v>0</v>
      </c>
      <c r="T26" s="65">
        <f t="shared" si="3"/>
        <v>0</v>
      </c>
      <c r="U26" s="65"/>
      <c r="V26" s="65"/>
      <c r="W26" s="25"/>
      <c r="X26" s="13">
        <f t="shared" si="4"/>
        <v>0.1</v>
      </c>
      <c r="Y26" s="13">
        <f t="shared" si="5"/>
        <v>0</v>
      </c>
      <c r="Z26" s="13">
        <f t="shared" si="6"/>
        <v>0</v>
      </c>
      <c r="AA26" s="13">
        <f t="shared" si="7"/>
        <v>0</v>
      </c>
      <c r="AB26" s="13"/>
      <c r="AC26" s="13"/>
    </row>
    <row r="27" spans="1:29" x14ac:dyDescent="0.2">
      <c r="A27" s="32"/>
      <c r="B27" s="33"/>
      <c r="C27" s="60">
        <v>0.1</v>
      </c>
      <c r="D27" s="61">
        <v>1.07</v>
      </c>
      <c r="E27" s="52">
        <f t="shared" si="0"/>
        <v>0.97000000000000008</v>
      </c>
      <c r="F27" s="2">
        <v>4947</v>
      </c>
      <c r="G27" s="78" t="s">
        <v>17</v>
      </c>
      <c r="H27" s="4"/>
      <c r="I27" s="2"/>
      <c r="J27" s="2"/>
      <c r="K27" s="68"/>
      <c r="L27" s="72"/>
      <c r="M27" s="2"/>
      <c r="N27" s="5"/>
      <c r="O27" s="6">
        <v>54700030311</v>
      </c>
      <c r="Q27" s="65">
        <f t="shared" si="1"/>
        <v>0</v>
      </c>
      <c r="R27" s="65">
        <f t="shared" si="2"/>
        <v>4947</v>
      </c>
      <c r="S27" s="65">
        <f t="shared" si="8"/>
        <v>0</v>
      </c>
      <c r="T27" s="65">
        <f t="shared" si="3"/>
        <v>0</v>
      </c>
      <c r="U27" s="65"/>
      <c r="V27" s="65"/>
      <c r="W27" s="25"/>
      <c r="X27" s="13">
        <f t="shared" si="4"/>
        <v>0</v>
      </c>
      <c r="Y27" s="13">
        <f t="shared" si="5"/>
        <v>0.97000000000000008</v>
      </c>
      <c r="Z27" s="13">
        <f t="shared" si="6"/>
        <v>0</v>
      </c>
      <c r="AA27" s="13">
        <f t="shared" si="7"/>
        <v>0</v>
      </c>
      <c r="AB27" s="13"/>
      <c r="AC27" s="13"/>
    </row>
    <row r="28" spans="1:29" x14ac:dyDescent="0.2">
      <c r="A28" s="47">
        <v>5</v>
      </c>
      <c r="B28" s="48" t="s">
        <v>42</v>
      </c>
      <c r="C28" s="62">
        <v>0</v>
      </c>
      <c r="D28" s="63">
        <v>0.56999999999999995</v>
      </c>
      <c r="E28" s="53">
        <f t="shared" si="0"/>
        <v>0.56999999999999995</v>
      </c>
      <c r="F28" s="43">
        <v>1482</v>
      </c>
      <c r="G28" s="79" t="s">
        <v>17</v>
      </c>
      <c r="H28" s="4"/>
      <c r="I28" s="2"/>
      <c r="J28" s="2"/>
      <c r="K28" s="68"/>
      <c r="L28" s="72"/>
      <c r="M28" s="2"/>
      <c r="N28" s="5"/>
      <c r="O28" s="6">
        <v>54700030306</v>
      </c>
      <c r="Q28" s="65">
        <f t="shared" si="1"/>
        <v>0</v>
      </c>
      <c r="R28" s="65">
        <f t="shared" si="2"/>
        <v>1482</v>
      </c>
      <c r="S28" s="65">
        <f t="shared" si="8"/>
        <v>0</v>
      </c>
      <c r="T28" s="65">
        <f t="shared" si="3"/>
        <v>0</v>
      </c>
      <c r="U28" s="65"/>
      <c r="V28" s="65"/>
      <c r="W28" s="25"/>
      <c r="X28" s="13">
        <f t="shared" si="4"/>
        <v>0</v>
      </c>
      <c r="Y28" s="13">
        <f t="shared" si="5"/>
        <v>0.56999999999999995</v>
      </c>
      <c r="Z28" s="13">
        <f t="shared" si="6"/>
        <v>0</v>
      </c>
      <c r="AA28" s="13">
        <f t="shared" si="7"/>
        <v>0</v>
      </c>
      <c r="AB28" s="13"/>
      <c r="AC28" s="13"/>
    </row>
    <row r="29" spans="1:29" x14ac:dyDescent="0.2">
      <c r="A29" s="32"/>
      <c r="B29" s="33"/>
      <c r="C29" s="60">
        <v>0.56999999999999995</v>
      </c>
      <c r="D29" s="61">
        <v>0.64</v>
      </c>
      <c r="E29" s="52">
        <f t="shared" si="0"/>
        <v>7.0000000000000062E-2</v>
      </c>
      <c r="F29" s="2">
        <v>399</v>
      </c>
      <c r="G29" s="78" t="s">
        <v>20</v>
      </c>
      <c r="H29" s="4"/>
      <c r="I29" s="2"/>
      <c r="J29" s="2"/>
      <c r="K29" s="68"/>
      <c r="L29" s="72"/>
      <c r="M29" s="2"/>
      <c r="N29" s="5"/>
      <c r="O29" s="6">
        <v>54700030306</v>
      </c>
      <c r="Q29" s="65">
        <f t="shared" si="1"/>
        <v>399</v>
      </c>
      <c r="R29" s="65">
        <f t="shared" si="2"/>
        <v>0</v>
      </c>
      <c r="S29" s="65">
        <f t="shared" si="8"/>
        <v>0</v>
      </c>
      <c r="T29" s="65">
        <f t="shared" si="3"/>
        <v>0</v>
      </c>
      <c r="U29" s="65"/>
      <c r="V29" s="65"/>
      <c r="W29" s="25"/>
      <c r="X29" s="13">
        <f t="shared" si="4"/>
        <v>7.0000000000000062E-2</v>
      </c>
      <c r="Y29" s="13">
        <f t="shared" si="5"/>
        <v>0</v>
      </c>
      <c r="Z29" s="13">
        <f t="shared" si="6"/>
        <v>0</v>
      </c>
      <c r="AA29" s="13">
        <f t="shared" si="7"/>
        <v>0</v>
      </c>
      <c r="AB29" s="13"/>
      <c r="AC29" s="13"/>
    </row>
    <row r="30" spans="1:29" x14ac:dyDescent="0.2">
      <c r="A30" s="47">
        <v>6</v>
      </c>
      <c r="B30" s="48" t="s">
        <v>43</v>
      </c>
      <c r="C30" s="60">
        <v>0</v>
      </c>
      <c r="D30" s="61">
        <v>0.05</v>
      </c>
      <c r="E30" s="52">
        <f t="shared" si="0"/>
        <v>0.05</v>
      </c>
      <c r="F30" s="2">
        <v>220</v>
      </c>
      <c r="G30" s="78" t="s">
        <v>20</v>
      </c>
      <c r="H30" s="4"/>
      <c r="I30" s="2"/>
      <c r="J30" s="2"/>
      <c r="K30" s="68"/>
      <c r="L30" s="72"/>
      <c r="M30" s="2"/>
      <c r="N30" s="5"/>
      <c r="O30" s="6">
        <v>54700030185</v>
      </c>
      <c r="Q30" s="65">
        <f t="shared" si="1"/>
        <v>220</v>
      </c>
      <c r="R30" s="65">
        <f t="shared" si="2"/>
        <v>0</v>
      </c>
      <c r="S30" s="65">
        <f t="shared" si="8"/>
        <v>0</v>
      </c>
      <c r="T30" s="65">
        <f t="shared" si="3"/>
        <v>0</v>
      </c>
      <c r="U30" s="65"/>
      <c r="V30" s="65"/>
      <c r="W30" s="25"/>
      <c r="X30" s="13">
        <f t="shared" si="4"/>
        <v>0.05</v>
      </c>
      <c r="Y30" s="13">
        <f t="shared" si="5"/>
        <v>0</v>
      </c>
      <c r="Z30" s="13">
        <f t="shared" si="6"/>
        <v>0</v>
      </c>
      <c r="AA30" s="13">
        <f t="shared" si="7"/>
        <v>0</v>
      </c>
      <c r="AB30" s="13"/>
      <c r="AC30" s="13"/>
    </row>
    <row r="31" spans="1:29" x14ac:dyDescent="0.2">
      <c r="A31" s="32"/>
      <c r="B31" s="33"/>
      <c r="C31" s="60">
        <v>0.05</v>
      </c>
      <c r="D31" s="61">
        <v>0.14000000000000001</v>
      </c>
      <c r="E31" s="52">
        <f t="shared" si="0"/>
        <v>9.0000000000000011E-2</v>
      </c>
      <c r="F31" s="2">
        <v>315</v>
      </c>
      <c r="G31" s="78" t="s">
        <v>19</v>
      </c>
      <c r="H31" s="4"/>
      <c r="I31" s="2"/>
      <c r="J31" s="2"/>
      <c r="K31" s="68"/>
      <c r="L31" s="72"/>
      <c r="M31" s="2"/>
      <c r="N31" s="5"/>
      <c r="O31" s="6">
        <v>54700030184</v>
      </c>
      <c r="Q31" s="65">
        <f t="shared" si="1"/>
        <v>0</v>
      </c>
      <c r="R31" s="65">
        <f t="shared" si="2"/>
        <v>0</v>
      </c>
      <c r="S31" s="65">
        <f t="shared" si="8"/>
        <v>0</v>
      </c>
      <c r="T31" s="65">
        <f t="shared" si="3"/>
        <v>315</v>
      </c>
      <c r="U31" s="65"/>
      <c r="V31" s="65"/>
      <c r="W31" s="25"/>
      <c r="X31" s="13">
        <f t="shared" si="4"/>
        <v>0</v>
      </c>
      <c r="Y31" s="13">
        <f t="shared" si="5"/>
        <v>0</v>
      </c>
      <c r="Z31" s="13">
        <f t="shared" si="6"/>
        <v>0</v>
      </c>
      <c r="AA31" s="13">
        <f t="shared" si="7"/>
        <v>9.0000000000000011E-2</v>
      </c>
      <c r="AB31" s="13"/>
      <c r="AC31" s="13"/>
    </row>
    <row r="32" spans="1:29" x14ac:dyDescent="0.2">
      <c r="A32" s="3">
        <v>7</v>
      </c>
      <c r="B32" s="38" t="s">
        <v>44</v>
      </c>
      <c r="C32" s="60">
        <v>0</v>
      </c>
      <c r="D32" s="61">
        <v>0.16</v>
      </c>
      <c r="E32" s="52">
        <f t="shared" si="0"/>
        <v>0.16</v>
      </c>
      <c r="F32" s="2">
        <v>816</v>
      </c>
      <c r="G32" s="78" t="s">
        <v>20</v>
      </c>
      <c r="H32" s="4"/>
      <c r="I32" s="2"/>
      <c r="J32" s="2"/>
      <c r="K32" s="68"/>
      <c r="L32" s="72"/>
      <c r="M32" s="2"/>
      <c r="N32" s="5"/>
      <c r="O32" s="6">
        <v>54700030307</v>
      </c>
      <c r="Q32" s="65">
        <f t="shared" si="1"/>
        <v>816</v>
      </c>
      <c r="R32" s="65">
        <f t="shared" si="2"/>
        <v>0</v>
      </c>
      <c r="S32" s="65">
        <f t="shared" si="8"/>
        <v>0</v>
      </c>
      <c r="T32" s="65">
        <f t="shared" si="3"/>
        <v>0</v>
      </c>
      <c r="U32" s="65"/>
      <c r="V32" s="65"/>
      <c r="W32" s="25"/>
      <c r="X32" s="13">
        <f t="shared" si="4"/>
        <v>0.16</v>
      </c>
      <c r="Y32" s="13">
        <f t="shared" si="5"/>
        <v>0</v>
      </c>
      <c r="Z32" s="13">
        <f t="shared" si="6"/>
        <v>0</v>
      </c>
      <c r="AA32" s="13">
        <f t="shared" si="7"/>
        <v>0</v>
      </c>
      <c r="AB32" s="13"/>
      <c r="AC32" s="13"/>
    </row>
    <row r="33" spans="1:29" x14ac:dyDescent="0.2">
      <c r="A33" s="47">
        <v>14</v>
      </c>
      <c r="B33" s="48" t="s">
        <v>45</v>
      </c>
      <c r="C33" s="60">
        <v>0</v>
      </c>
      <c r="D33" s="61">
        <v>0.02</v>
      </c>
      <c r="E33" s="52">
        <f t="shared" si="0"/>
        <v>0.02</v>
      </c>
      <c r="F33" s="2">
        <v>90</v>
      </c>
      <c r="G33" s="78" t="s">
        <v>20</v>
      </c>
      <c r="H33" s="4"/>
      <c r="I33" s="2"/>
      <c r="J33" s="2"/>
      <c r="K33" s="68"/>
      <c r="L33" s="72"/>
      <c r="M33" s="2"/>
      <c r="N33" s="5"/>
      <c r="O33" s="6">
        <v>54700040119</v>
      </c>
      <c r="Q33" s="65">
        <f t="shared" si="1"/>
        <v>90</v>
      </c>
      <c r="R33" s="65">
        <f t="shared" si="2"/>
        <v>0</v>
      </c>
      <c r="S33" s="65">
        <f t="shared" si="8"/>
        <v>0</v>
      </c>
      <c r="T33" s="65">
        <f t="shared" si="3"/>
        <v>0</v>
      </c>
      <c r="U33" s="65"/>
      <c r="V33" s="65"/>
      <c r="W33" s="25"/>
      <c r="X33" s="13">
        <f t="shared" si="4"/>
        <v>0.02</v>
      </c>
      <c r="Y33" s="13">
        <f t="shared" si="5"/>
        <v>0</v>
      </c>
      <c r="Z33" s="13">
        <f t="shared" si="6"/>
        <v>0</v>
      </c>
      <c r="AA33" s="13">
        <f t="shared" si="7"/>
        <v>0</v>
      </c>
      <c r="AB33" s="13"/>
      <c r="AC33" s="13"/>
    </row>
    <row r="34" spans="1:29" x14ac:dyDescent="0.2">
      <c r="A34" s="32"/>
      <c r="B34" s="33"/>
      <c r="C34" s="60">
        <v>0.02</v>
      </c>
      <c r="D34" s="61">
        <v>1.72</v>
      </c>
      <c r="E34" s="52">
        <f t="shared" si="0"/>
        <v>1.7</v>
      </c>
      <c r="F34" s="2">
        <v>8500</v>
      </c>
      <c r="G34" s="78" t="s">
        <v>17</v>
      </c>
      <c r="H34" s="4"/>
      <c r="I34" s="2"/>
      <c r="J34" s="2"/>
      <c r="K34" s="68"/>
      <c r="L34" s="72"/>
      <c r="M34" s="2"/>
      <c r="N34" s="5"/>
      <c r="O34" s="6">
        <v>54700040119</v>
      </c>
      <c r="Q34" s="65">
        <f t="shared" si="1"/>
        <v>0</v>
      </c>
      <c r="R34" s="65">
        <f t="shared" si="2"/>
        <v>8500</v>
      </c>
      <c r="S34" s="65">
        <f t="shared" si="8"/>
        <v>0</v>
      </c>
      <c r="T34" s="65">
        <f t="shared" si="3"/>
        <v>0</v>
      </c>
      <c r="U34" s="65"/>
      <c r="V34" s="65"/>
      <c r="W34" s="25"/>
      <c r="X34" s="13">
        <f t="shared" si="4"/>
        <v>0</v>
      </c>
      <c r="Y34" s="13">
        <f t="shared" si="5"/>
        <v>1.7</v>
      </c>
      <c r="Z34" s="13">
        <f t="shared" si="6"/>
        <v>0</v>
      </c>
      <c r="AA34" s="13">
        <f t="shared" si="7"/>
        <v>0</v>
      </c>
      <c r="AB34" s="13"/>
      <c r="AC34" s="13"/>
    </row>
    <row r="35" spans="1:29" x14ac:dyDescent="0.2">
      <c r="A35" s="47">
        <v>15</v>
      </c>
      <c r="B35" s="48" t="s">
        <v>46</v>
      </c>
      <c r="C35" s="60">
        <v>0</v>
      </c>
      <c r="D35" s="61">
        <v>0.06</v>
      </c>
      <c r="E35" s="52">
        <f t="shared" si="0"/>
        <v>0.06</v>
      </c>
      <c r="F35" s="2">
        <v>300</v>
      </c>
      <c r="G35" s="78" t="s">
        <v>20</v>
      </c>
      <c r="H35" s="4"/>
      <c r="I35" s="2"/>
      <c r="J35" s="2"/>
      <c r="K35" s="68"/>
      <c r="L35" s="72"/>
      <c r="M35" s="2"/>
      <c r="N35" s="5"/>
      <c r="O35" s="6">
        <v>54700030314</v>
      </c>
      <c r="Q35" s="65">
        <f t="shared" si="1"/>
        <v>300</v>
      </c>
      <c r="R35" s="65">
        <f t="shared" si="2"/>
        <v>0</v>
      </c>
      <c r="S35" s="65">
        <f t="shared" si="8"/>
        <v>0</v>
      </c>
      <c r="T35" s="65">
        <f t="shared" si="3"/>
        <v>0</v>
      </c>
      <c r="U35" s="65"/>
      <c r="V35" s="65"/>
      <c r="W35" s="25"/>
      <c r="X35" s="13">
        <f t="shared" si="4"/>
        <v>0.06</v>
      </c>
      <c r="Y35" s="13">
        <f t="shared" si="5"/>
        <v>0</v>
      </c>
      <c r="Z35" s="13">
        <f t="shared" si="6"/>
        <v>0</v>
      </c>
      <c r="AA35" s="13">
        <f t="shared" si="7"/>
        <v>0</v>
      </c>
      <c r="AB35" s="13"/>
      <c r="AC35" s="13"/>
    </row>
    <row r="36" spans="1:29" x14ac:dyDescent="0.2">
      <c r="A36" s="32"/>
      <c r="B36" s="33"/>
      <c r="C36" s="60">
        <v>0.06</v>
      </c>
      <c r="D36" s="61">
        <v>1.43</v>
      </c>
      <c r="E36" s="52">
        <f t="shared" si="0"/>
        <v>1.3699999999999999</v>
      </c>
      <c r="F36" s="2">
        <v>6850</v>
      </c>
      <c r="G36" s="78" t="s">
        <v>17</v>
      </c>
      <c r="H36" s="4"/>
      <c r="I36" s="2"/>
      <c r="J36" s="2"/>
      <c r="K36" s="68"/>
      <c r="L36" s="72"/>
      <c r="M36" s="2"/>
      <c r="N36" s="5"/>
      <c r="O36" s="6">
        <v>54700030314</v>
      </c>
      <c r="Q36" s="65">
        <f t="shared" si="1"/>
        <v>0</v>
      </c>
      <c r="R36" s="65">
        <f t="shared" si="2"/>
        <v>6850</v>
      </c>
      <c r="S36" s="65">
        <f t="shared" si="8"/>
        <v>0</v>
      </c>
      <c r="T36" s="65">
        <f t="shared" si="3"/>
        <v>0</v>
      </c>
      <c r="U36" s="65"/>
      <c r="V36" s="65"/>
      <c r="W36" s="25"/>
      <c r="X36" s="13">
        <f t="shared" si="4"/>
        <v>0</v>
      </c>
      <c r="Y36" s="13">
        <f t="shared" si="5"/>
        <v>1.3699999999999999</v>
      </c>
      <c r="Z36" s="13">
        <f t="shared" si="6"/>
        <v>0</v>
      </c>
      <c r="AA36" s="13">
        <f t="shared" si="7"/>
        <v>0</v>
      </c>
      <c r="AB36" s="13"/>
      <c r="AC36" s="13"/>
    </row>
    <row r="37" spans="1:29" x14ac:dyDescent="0.2">
      <c r="A37" s="47">
        <v>16</v>
      </c>
      <c r="B37" s="48" t="s">
        <v>47</v>
      </c>
      <c r="C37" s="60">
        <v>0</v>
      </c>
      <c r="D37" s="61">
        <v>0.12</v>
      </c>
      <c r="E37" s="52">
        <f t="shared" si="0"/>
        <v>0.12</v>
      </c>
      <c r="F37" s="2">
        <v>360</v>
      </c>
      <c r="G37" s="78" t="s">
        <v>17</v>
      </c>
      <c r="H37" s="4"/>
      <c r="I37" s="2"/>
      <c r="J37" s="2"/>
      <c r="K37" s="68"/>
      <c r="L37" s="72"/>
      <c r="M37" s="2"/>
      <c r="N37" s="5"/>
      <c r="O37" s="6">
        <v>54700030312</v>
      </c>
      <c r="Q37" s="65">
        <f t="shared" si="1"/>
        <v>0</v>
      </c>
      <c r="R37" s="65">
        <f t="shared" si="2"/>
        <v>360</v>
      </c>
      <c r="S37" s="65">
        <f t="shared" si="8"/>
        <v>0</v>
      </c>
      <c r="T37" s="65">
        <f t="shared" si="3"/>
        <v>0</v>
      </c>
      <c r="U37" s="65"/>
      <c r="V37" s="65"/>
      <c r="W37" s="25"/>
      <c r="X37" s="13">
        <f t="shared" si="4"/>
        <v>0</v>
      </c>
      <c r="Y37" s="13">
        <f t="shared" si="5"/>
        <v>0.12</v>
      </c>
      <c r="Z37" s="13">
        <f t="shared" si="6"/>
        <v>0</v>
      </c>
      <c r="AA37" s="13">
        <f t="shared" si="7"/>
        <v>0</v>
      </c>
      <c r="AB37" s="13"/>
      <c r="AC37" s="13"/>
    </row>
    <row r="38" spans="1:29" x14ac:dyDescent="0.2">
      <c r="A38" s="32"/>
      <c r="B38" s="33"/>
      <c r="C38" s="60">
        <v>0.12</v>
      </c>
      <c r="D38" s="61">
        <v>0.24</v>
      </c>
      <c r="E38" s="52">
        <f t="shared" si="0"/>
        <v>0.12</v>
      </c>
      <c r="F38" s="2">
        <v>360</v>
      </c>
      <c r="G38" s="78" t="s">
        <v>19</v>
      </c>
      <c r="H38" s="4"/>
      <c r="I38" s="2"/>
      <c r="J38" s="2"/>
      <c r="K38" s="68"/>
      <c r="L38" s="72"/>
      <c r="M38" s="2"/>
      <c r="N38" s="5"/>
      <c r="O38" s="6">
        <v>54700030312</v>
      </c>
      <c r="Q38" s="65">
        <f t="shared" si="1"/>
        <v>0</v>
      </c>
      <c r="R38" s="65">
        <f t="shared" si="2"/>
        <v>0</v>
      </c>
      <c r="S38" s="65">
        <f t="shared" si="8"/>
        <v>0</v>
      </c>
      <c r="T38" s="65">
        <f t="shared" si="3"/>
        <v>360</v>
      </c>
      <c r="U38" s="65"/>
      <c r="V38" s="65"/>
      <c r="W38" s="25"/>
      <c r="X38" s="13">
        <f t="shared" si="4"/>
        <v>0</v>
      </c>
      <c r="Y38" s="13">
        <f t="shared" si="5"/>
        <v>0</v>
      </c>
      <c r="Z38" s="13">
        <f t="shared" si="6"/>
        <v>0</v>
      </c>
      <c r="AA38" s="13">
        <f t="shared" si="7"/>
        <v>0.12</v>
      </c>
      <c r="AB38" s="13"/>
      <c r="AC38" s="13"/>
    </row>
    <row r="39" spans="1:29" ht="13.5" thickBot="1" x14ac:dyDescent="0.25">
      <c r="A39" s="15">
        <v>17</v>
      </c>
      <c r="B39" s="38" t="s">
        <v>48</v>
      </c>
      <c r="C39" s="64">
        <v>0</v>
      </c>
      <c r="D39" s="54">
        <v>0.19</v>
      </c>
      <c r="E39" s="54">
        <f t="shared" si="0"/>
        <v>0.19</v>
      </c>
      <c r="F39" s="18">
        <v>570</v>
      </c>
      <c r="G39" s="80" t="s">
        <v>19</v>
      </c>
      <c r="H39" s="17"/>
      <c r="I39" s="18"/>
      <c r="J39" s="18"/>
      <c r="K39" s="69"/>
      <c r="L39" s="73"/>
      <c r="M39" s="18"/>
      <c r="N39" s="16"/>
      <c r="O39" s="85">
        <v>54700030139</v>
      </c>
      <c r="Q39" s="65">
        <f t="shared" si="1"/>
        <v>0</v>
      </c>
      <c r="R39" s="65">
        <f>IF(G39=R$17,F39,0)</f>
        <v>0</v>
      </c>
      <c r="S39" s="65">
        <f>IF(G39=S$17,F39,0)</f>
        <v>0</v>
      </c>
      <c r="T39" s="65">
        <f t="shared" si="3"/>
        <v>570</v>
      </c>
      <c r="U39" s="65"/>
      <c r="V39" s="65"/>
      <c r="X39" s="13">
        <f t="shared" si="4"/>
        <v>0</v>
      </c>
      <c r="Y39" s="13">
        <f t="shared" si="5"/>
        <v>0</v>
      </c>
      <c r="Z39" s="13">
        <f t="shared" si="6"/>
        <v>0</v>
      </c>
      <c r="AA39" s="13">
        <f t="shared" si="7"/>
        <v>0.19</v>
      </c>
      <c r="AB39" s="13"/>
      <c r="AC39" s="13"/>
    </row>
    <row r="40" spans="1:29" ht="14.25" thickTop="1" thickBot="1" x14ac:dyDescent="0.25">
      <c r="A40" s="40">
        <f>COUNTA(A18:A39)</f>
        <v>11</v>
      </c>
      <c r="B40" s="8" t="s">
        <v>21</v>
      </c>
      <c r="E40" s="55">
        <f>SUM(E18:E39)</f>
        <v>8.3899999999999988</v>
      </c>
      <c r="F40" s="41">
        <f>SUM(F18:F39)</f>
        <v>41238</v>
      </c>
      <c r="G40" s="8"/>
      <c r="H40" s="40">
        <f>COUNTA(H18:H39)</f>
        <v>1</v>
      </c>
      <c r="I40" s="9"/>
      <c r="J40" s="9"/>
      <c r="K40" s="70">
        <f>SUM(K18:K39)</f>
        <v>31.1</v>
      </c>
      <c r="L40" s="41">
        <f>SUM(L18:L39)</f>
        <v>33</v>
      </c>
      <c r="Q40" s="66">
        <f t="shared" ref="Q40:V40" si="9">SUM(Q18:Q39)</f>
        <v>11949</v>
      </c>
      <c r="R40" s="66">
        <f t="shared" si="9"/>
        <v>28044</v>
      </c>
      <c r="S40" s="66">
        <f t="shared" si="9"/>
        <v>0</v>
      </c>
      <c r="T40" s="66">
        <f t="shared" si="9"/>
        <v>1245</v>
      </c>
      <c r="U40" s="66">
        <f t="shared" si="9"/>
        <v>0</v>
      </c>
      <c r="V40" s="66">
        <f t="shared" si="9"/>
        <v>0</v>
      </c>
      <c r="X40" s="75">
        <f t="shared" ref="X40:AC40" si="10">SUM(X18:X39)</f>
        <v>2.1500000000000004</v>
      </c>
      <c r="Y40" s="75">
        <f t="shared" si="10"/>
        <v>5.84</v>
      </c>
      <c r="Z40" s="75">
        <f t="shared" si="10"/>
        <v>0</v>
      </c>
      <c r="AA40" s="75">
        <f t="shared" si="10"/>
        <v>0.4</v>
      </c>
      <c r="AB40" s="75">
        <f t="shared" si="10"/>
        <v>0</v>
      </c>
      <c r="AC40" s="75">
        <f t="shared" si="10"/>
        <v>0</v>
      </c>
    </row>
    <row r="41" spans="1:29" x14ac:dyDescent="0.2">
      <c r="A41" s="10" t="s">
        <v>15</v>
      </c>
      <c r="B41" s="10" t="s">
        <v>16</v>
      </c>
      <c r="E41" s="52">
        <f>X40</f>
        <v>2.1500000000000004</v>
      </c>
      <c r="F41" s="71">
        <f>Q40</f>
        <v>11949</v>
      </c>
      <c r="G41" s="9"/>
      <c r="H41" s="10" t="s">
        <v>15</v>
      </c>
      <c r="I41" s="9"/>
      <c r="J41" s="9"/>
      <c r="K41" s="9"/>
    </row>
    <row r="42" spans="1:29" x14ac:dyDescent="0.2">
      <c r="A42" s="10"/>
      <c r="B42" s="10" t="s">
        <v>17</v>
      </c>
      <c r="E42" s="52">
        <f>Y40</f>
        <v>5.84</v>
      </c>
      <c r="F42" s="71">
        <f>R40</f>
        <v>28044</v>
      </c>
      <c r="G42" s="9"/>
      <c r="H42" s="9"/>
      <c r="I42" s="9"/>
      <c r="J42" s="9"/>
      <c r="K42" s="9"/>
    </row>
    <row r="43" spans="1:29" x14ac:dyDescent="0.2">
      <c r="A43" s="10"/>
      <c r="B43" s="10" t="s">
        <v>18</v>
      </c>
      <c r="E43" s="52">
        <f>Z40</f>
        <v>0</v>
      </c>
      <c r="F43" s="71">
        <f>S40</f>
        <v>0</v>
      </c>
      <c r="G43" s="10"/>
      <c r="H43" s="10"/>
      <c r="I43" s="10"/>
      <c r="J43" s="10"/>
      <c r="K43" s="10"/>
    </row>
    <row r="44" spans="1:29" x14ac:dyDescent="0.2">
      <c r="B44" s="1" t="s">
        <v>19</v>
      </c>
      <c r="E44" s="52">
        <f>AA40</f>
        <v>0.4</v>
      </c>
      <c r="F44" s="57">
        <f>T40</f>
        <v>1245</v>
      </c>
    </row>
    <row r="45" spans="1:29" ht="12.75" customHeight="1" x14ac:dyDescent="0.2">
      <c r="E45" s="74"/>
      <c r="F45" s="74"/>
    </row>
    <row r="46" spans="1:29" ht="12.75" customHeight="1" x14ac:dyDescent="0.2">
      <c r="E46" s="74"/>
      <c r="F46" s="74"/>
    </row>
    <row r="47" spans="1:29" ht="15.75" customHeight="1" x14ac:dyDescent="0.2">
      <c r="A47" s="89" t="s">
        <v>69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</row>
    <row r="48" spans="1:29" ht="15.75" customHeight="1" x14ac:dyDescent="0.2">
      <c r="A48" s="89" t="s">
        <v>65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</row>
    <row r="49" spans="1:29" ht="13.5" thickBot="1" x14ac:dyDescent="0.25"/>
    <row r="50" spans="1:29" ht="14.25" thickTop="1" thickBot="1" x14ac:dyDescent="0.25">
      <c r="A50" s="90" t="s">
        <v>1</v>
      </c>
      <c r="B50" s="93" t="s">
        <v>37</v>
      </c>
      <c r="C50" s="96" t="s">
        <v>22</v>
      </c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8"/>
      <c r="O50" s="106" t="s">
        <v>2</v>
      </c>
    </row>
    <row r="51" spans="1:29" ht="13.5" thickTop="1" x14ac:dyDescent="0.2">
      <c r="A51" s="91"/>
      <c r="B51" s="94"/>
      <c r="C51" s="90" t="s">
        <v>23</v>
      </c>
      <c r="D51" s="102"/>
      <c r="E51" s="102"/>
      <c r="F51" s="102"/>
      <c r="G51" s="93"/>
      <c r="H51" s="90" t="s">
        <v>3</v>
      </c>
      <c r="I51" s="102"/>
      <c r="J51" s="102"/>
      <c r="K51" s="102"/>
      <c r="L51" s="102"/>
      <c r="M51" s="102"/>
      <c r="N51" s="93"/>
      <c r="O51" s="107"/>
    </row>
    <row r="52" spans="1:29" ht="40.5" customHeight="1" x14ac:dyDescent="0.2">
      <c r="A52" s="91"/>
      <c r="B52" s="94"/>
      <c r="C52" s="91" t="s">
        <v>4</v>
      </c>
      <c r="D52" s="103"/>
      <c r="E52" s="103" t="s">
        <v>5</v>
      </c>
      <c r="F52" s="103" t="s">
        <v>10</v>
      </c>
      <c r="G52" s="94" t="s">
        <v>6</v>
      </c>
      <c r="H52" s="91" t="s">
        <v>7</v>
      </c>
      <c r="I52" s="103" t="s">
        <v>8</v>
      </c>
      <c r="J52" s="103"/>
      <c r="K52" s="103" t="s">
        <v>9</v>
      </c>
      <c r="L52" s="103" t="s">
        <v>10</v>
      </c>
      <c r="M52" s="103" t="s">
        <v>11</v>
      </c>
      <c r="N52" s="94" t="s">
        <v>12</v>
      </c>
      <c r="O52" s="107"/>
      <c r="W52" s="25"/>
    </row>
    <row r="53" spans="1:29" ht="26.25" thickBot="1" x14ac:dyDescent="0.25">
      <c r="A53" s="92"/>
      <c r="B53" s="95"/>
      <c r="C53" s="15" t="s">
        <v>13</v>
      </c>
      <c r="D53" s="18" t="s">
        <v>14</v>
      </c>
      <c r="E53" s="105"/>
      <c r="F53" s="105"/>
      <c r="G53" s="95"/>
      <c r="H53" s="92"/>
      <c r="I53" s="18" t="s">
        <v>0</v>
      </c>
      <c r="J53" s="18" t="s">
        <v>24</v>
      </c>
      <c r="K53" s="105"/>
      <c r="L53" s="105"/>
      <c r="M53" s="105"/>
      <c r="N53" s="95"/>
      <c r="O53" s="108"/>
      <c r="Q53" s="104" t="s">
        <v>25</v>
      </c>
      <c r="R53" s="104"/>
      <c r="S53" s="104"/>
      <c r="T53" s="104"/>
      <c r="U53" s="104"/>
      <c r="V53" s="104"/>
      <c r="W53" s="25"/>
      <c r="X53" s="104" t="s">
        <v>5</v>
      </c>
      <c r="Y53" s="104"/>
      <c r="Z53" s="104"/>
      <c r="AA53" s="104"/>
      <c r="AB53" s="104"/>
      <c r="AC53" s="104"/>
    </row>
    <row r="54" spans="1:29" ht="14.25" thickTop="1" thickBot="1" x14ac:dyDescent="0.25">
      <c r="A54" s="26">
        <v>1</v>
      </c>
      <c r="B54" s="27">
        <v>2</v>
      </c>
      <c r="C54" s="28">
        <v>3</v>
      </c>
      <c r="D54" s="29">
        <v>4</v>
      </c>
      <c r="E54" s="29">
        <v>5</v>
      </c>
      <c r="F54" s="29">
        <v>6</v>
      </c>
      <c r="G54" s="30">
        <v>7</v>
      </c>
      <c r="H54" s="28">
        <v>8</v>
      </c>
      <c r="I54" s="29">
        <v>9</v>
      </c>
      <c r="J54" s="29">
        <v>10</v>
      </c>
      <c r="K54" s="29">
        <v>11</v>
      </c>
      <c r="L54" s="29">
        <v>12</v>
      </c>
      <c r="M54" s="29">
        <v>13</v>
      </c>
      <c r="N54" s="30">
        <v>14</v>
      </c>
      <c r="O54" s="31">
        <v>15</v>
      </c>
      <c r="Q54" s="12" t="s">
        <v>20</v>
      </c>
      <c r="R54" s="12" t="s">
        <v>17</v>
      </c>
      <c r="S54" s="12" t="s">
        <v>18</v>
      </c>
      <c r="T54" s="12" t="s">
        <v>19</v>
      </c>
      <c r="U54" s="12"/>
      <c r="V54" s="12"/>
      <c r="W54" s="25"/>
      <c r="X54" s="12" t="s">
        <v>20</v>
      </c>
      <c r="Y54" s="12" t="s">
        <v>17</v>
      </c>
      <c r="Z54" s="12" t="s">
        <v>18</v>
      </c>
      <c r="AA54" s="12" t="s">
        <v>19</v>
      </c>
      <c r="AB54" s="12"/>
      <c r="AC54" s="12"/>
    </row>
    <row r="55" spans="1:29" ht="13.5" thickTop="1" x14ac:dyDescent="0.2">
      <c r="A55" s="32">
        <v>8</v>
      </c>
      <c r="B55" s="33" t="s">
        <v>49</v>
      </c>
      <c r="C55" s="59">
        <v>0</v>
      </c>
      <c r="D55" s="52">
        <v>1.1100000000000001</v>
      </c>
      <c r="E55" s="52">
        <f>D55-C55</f>
        <v>1.1100000000000001</v>
      </c>
      <c r="F55" s="35">
        <v>5883</v>
      </c>
      <c r="G55" s="77" t="s">
        <v>17</v>
      </c>
      <c r="H55" s="34"/>
      <c r="I55" s="35"/>
      <c r="J55" s="35"/>
      <c r="K55" s="67"/>
      <c r="L55" s="71"/>
      <c r="M55" s="35"/>
      <c r="N55" s="36"/>
      <c r="O55" s="37">
        <v>54700070222</v>
      </c>
      <c r="Q55" s="65">
        <f t="shared" ref="Q55:Q67" si="11">IF(G55=Q$17,F55,0)</f>
        <v>0</v>
      </c>
      <c r="R55" s="65">
        <f t="shared" ref="R55:R67" si="12">IF(G55=R$17,F55,0)</f>
        <v>5883</v>
      </c>
      <c r="S55" s="65">
        <f t="shared" ref="S55:S67" si="13">IF(G55=S$17,F55,0)</f>
        <v>0</v>
      </c>
      <c r="T55" s="65">
        <f t="shared" ref="T55:T67" si="14">IF(G55=T$17,F55,0)</f>
        <v>0</v>
      </c>
      <c r="U55" s="65"/>
      <c r="V55" s="65"/>
      <c r="W55" s="25"/>
      <c r="X55" s="13">
        <f t="shared" ref="X55:X67" si="15">IF(G55=X$17,E55,0)</f>
        <v>0</v>
      </c>
      <c r="Y55" s="13">
        <f t="shared" ref="Y55:Y67" si="16">IF(G55=Y$17,E55,0)</f>
        <v>1.1100000000000001</v>
      </c>
      <c r="Z55" s="13">
        <f t="shared" ref="Z55:Z67" si="17">IF(G55=Z$17,E55,0)</f>
        <v>0</v>
      </c>
      <c r="AA55" s="13">
        <f t="shared" ref="AA55:AA67" si="18">IF(G55=AA$17,E55,0)</f>
        <v>0</v>
      </c>
      <c r="AB55" s="13">
        <f t="shared" ref="AB55:AB67" si="19">IF(G55=AB$17,E55,0)</f>
        <v>0</v>
      </c>
      <c r="AC55" s="13">
        <f t="shared" ref="AC55:AC67" si="20">IF(G55=AC$17,E55,0)</f>
        <v>0</v>
      </c>
    </row>
    <row r="56" spans="1:29" x14ac:dyDescent="0.2">
      <c r="A56" s="3">
        <v>9</v>
      </c>
      <c r="B56" s="38" t="s">
        <v>50</v>
      </c>
      <c r="C56" s="60">
        <v>0</v>
      </c>
      <c r="D56" s="61">
        <v>0.53</v>
      </c>
      <c r="E56" s="52">
        <f t="shared" ref="E56:E67" si="21">D56-C56</f>
        <v>0.53</v>
      </c>
      <c r="F56" s="2">
        <v>1854</v>
      </c>
      <c r="G56" s="5" t="s">
        <v>20</v>
      </c>
      <c r="H56" s="4"/>
      <c r="I56" s="2"/>
      <c r="J56" s="2"/>
      <c r="K56" s="68"/>
      <c r="L56" s="72"/>
      <c r="M56" s="2"/>
      <c r="N56" s="5"/>
      <c r="O56" s="6">
        <v>54700070220</v>
      </c>
      <c r="Q56" s="65">
        <f t="shared" si="11"/>
        <v>1854</v>
      </c>
      <c r="R56" s="65">
        <f t="shared" si="12"/>
        <v>0</v>
      </c>
      <c r="S56" s="65">
        <f t="shared" si="13"/>
        <v>0</v>
      </c>
      <c r="T56" s="65">
        <f t="shared" si="14"/>
        <v>0</v>
      </c>
      <c r="U56" s="65"/>
      <c r="V56" s="65"/>
      <c r="W56" s="25"/>
      <c r="X56" s="13">
        <f t="shared" si="15"/>
        <v>0.53</v>
      </c>
      <c r="Y56" s="13">
        <f t="shared" si="16"/>
        <v>0</v>
      </c>
      <c r="Z56" s="13">
        <f t="shared" si="17"/>
        <v>0</v>
      </c>
      <c r="AA56" s="13">
        <f t="shared" si="18"/>
        <v>0</v>
      </c>
      <c r="AB56" s="13">
        <f t="shared" si="19"/>
        <v>0</v>
      </c>
      <c r="AC56" s="13">
        <f t="shared" si="20"/>
        <v>0</v>
      </c>
    </row>
    <row r="57" spans="1:29" x14ac:dyDescent="0.2">
      <c r="A57" s="3">
        <v>10</v>
      </c>
      <c r="B57" s="38" t="s">
        <v>51</v>
      </c>
      <c r="C57" s="62">
        <v>0</v>
      </c>
      <c r="D57" s="63">
        <v>0.62</v>
      </c>
      <c r="E57" s="53">
        <f t="shared" si="21"/>
        <v>0.62</v>
      </c>
      <c r="F57" s="43">
        <v>1834</v>
      </c>
      <c r="G57" s="79" t="s">
        <v>17</v>
      </c>
      <c r="H57" s="4"/>
      <c r="I57" s="2"/>
      <c r="J57" s="2"/>
      <c r="K57" s="68"/>
      <c r="L57" s="72"/>
      <c r="M57" s="2"/>
      <c r="N57" s="5"/>
      <c r="O57" s="6">
        <v>54700070221</v>
      </c>
      <c r="Q57" s="65">
        <f t="shared" si="11"/>
        <v>0</v>
      </c>
      <c r="R57" s="65">
        <f t="shared" si="12"/>
        <v>1834</v>
      </c>
      <c r="S57" s="65">
        <f t="shared" si="13"/>
        <v>0</v>
      </c>
      <c r="T57" s="65">
        <f t="shared" si="14"/>
        <v>0</v>
      </c>
      <c r="U57" s="65"/>
      <c r="V57" s="65"/>
      <c r="W57" s="25"/>
      <c r="X57" s="13">
        <f t="shared" si="15"/>
        <v>0</v>
      </c>
      <c r="Y57" s="13">
        <f t="shared" si="16"/>
        <v>0.62</v>
      </c>
      <c r="Z57" s="13">
        <f t="shared" si="17"/>
        <v>0</v>
      </c>
      <c r="AA57" s="13">
        <f t="shared" si="18"/>
        <v>0</v>
      </c>
      <c r="AB57" s="13">
        <f t="shared" si="19"/>
        <v>0</v>
      </c>
      <c r="AC57" s="13">
        <f t="shared" si="20"/>
        <v>0</v>
      </c>
    </row>
    <row r="58" spans="1:29" ht="25.5" x14ac:dyDescent="0.2">
      <c r="A58" s="47">
        <v>11</v>
      </c>
      <c r="B58" s="48" t="s">
        <v>52</v>
      </c>
      <c r="C58" s="60">
        <v>0</v>
      </c>
      <c r="D58" s="61">
        <v>0.87</v>
      </c>
      <c r="E58" s="52">
        <f t="shared" si="21"/>
        <v>0.87</v>
      </c>
      <c r="F58" s="35">
        <v>4635</v>
      </c>
      <c r="G58" s="78" t="s">
        <v>17</v>
      </c>
      <c r="H58" s="4" t="s">
        <v>67</v>
      </c>
      <c r="I58" s="2">
        <v>0.74299999999999999</v>
      </c>
      <c r="J58" s="2" t="s">
        <v>58</v>
      </c>
      <c r="K58" s="68">
        <v>18.100000000000001</v>
      </c>
      <c r="L58" s="72">
        <v>127</v>
      </c>
      <c r="M58" s="2"/>
      <c r="N58" s="5" t="s">
        <v>53</v>
      </c>
      <c r="O58" s="6">
        <v>54700070223</v>
      </c>
      <c r="Q58" s="65">
        <f t="shared" si="11"/>
        <v>0</v>
      </c>
      <c r="R58" s="65">
        <f t="shared" si="12"/>
        <v>4635</v>
      </c>
      <c r="S58" s="65">
        <f t="shared" si="13"/>
        <v>0</v>
      </c>
      <c r="T58" s="65">
        <f t="shared" si="14"/>
        <v>0</v>
      </c>
      <c r="U58" s="65"/>
      <c r="V58" s="65"/>
      <c r="W58" s="25"/>
      <c r="X58" s="13">
        <f t="shared" si="15"/>
        <v>0</v>
      </c>
      <c r="Y58" s="13">
        <f t="shared" si="16"/>
        <v>0.87</v>
      </c>
      <c r="Z58" s="13">
        <f t="shared" si="17"/>
        <v>0</v>
      </c>
      <c r="AA58" s="13">
        <f t="shared" si="18"/>
        <v>0</v>
      </c>
      <c r="AB58" s="13">
        <f t="shared" si="19"/>
        <v>0</v>
      </c>
      <c r="AC58" s="13">
        <f t="shared" si="20"/>
        <v>0</v>
      </c>
    </row>
    <row r="59" spans="1:29" x14ac:dyDescent="0.2">
      <c r="A59" s="49"/>
      <c r="B59" s="50"/>
      <c r="C59" s="60"/>
      <c r="D59" s="61"/>
      <c r="E59" s="52">
        <f t="shared" si="21"/>
        <v>0</v>
      </c>
      <c r="F59" s="2"/>
      <c r="G59" s="5"/>
      <c r="H59" s="4"/>
      <c r="I59" s="2"/>
      <c r="J59" s="2"/>
      <c r="K59" s="68"/>
      <c r="L59" s="72"/>
      <c r="M59" s="2"/>
      <c r="N59" s="5"/>
      <c r="O59" s="84">
        <v>54700070223</v>
      </c>
      <c r="Q59" s="65">
        <f t="shared" si="11"/>
        <v>0</v>
      </c>
      <c r="R59" s="65">
        <f t="shared" si="12"/>
        <v>0</v>
      </c>
      <c r="S59" s="65">
        <f t="shared" si="13"/>
        <v>0</v>
      </c>
      <c r="T59" s="65">
        <f t="shared" si="14"/>
        <v>0</v>
      </c>
      <c r="U59" s="65"/>
      <c r="V59" s="65"/>
      <c r="W59" s="25"/>
      <c r="X59" s="13">
        <f t="shared" si="15"/>
        <v>0</v>
      </c>
      <c r="Y59" s="13">
        <f t="shared" si="16"/>
        <v>0</v>
      </c>
      <c r="Z59" s="13">
        <f t="shared" si="17"/>
        <v>0</v>
      </c>
      <c r="AA59" s="13">
        <f t="shared" si="18"/>
        <v>0</v>
      </c>
      <c r="AB59" s="13">
        <f t="shared" si="19"/>
        <v>0</v>
      </c>
      <c r="AC59" s="13">
        <f t="shared" si="20"/>
        <v>0</v>
      </c>
    </row>
    <row r="60" spans="1:29" x14ac:dyDescent="0.2">
      <c r="A60" s="32"/>
      <c r="B60" s="33"/>
      <c r="C60" s="60"/>
      <c r="D60" s="61"/>
      <c r="E60" s="52">
        <f t="shared" si="21"/>
        <v>0</v>
      </c>
      <c r="F60" s="2"/>
      <c r="G60" s="5"/>
      <c r="H60" s="4"/>
      <c r="I60" s="2"/>
      <c r="J60" s="2"/>
      <c r="K60" s="68"/>
      <c r="L60" s="72"/>
      <c r="M60" s="2"/>
      <c r="N60" s="5"/>
      <c r="O60" s="84">
        <v>54700070223</v>
      </c>
      <c r="Q60" s="65">
        <f t="shared" si="11"/>
        <v>0</v>
      </c>
      <c r="R60" s="65">
        <f t="shared" si="12"/>
        <v>0</v>
      </c>
      <c r="S60" s="65">
        <f t="shared" si="13"/>
        <v>0</v>
      </c>
      <c r="T60" s="65">
        <f t="shared" si="14"/>
        <v>0</v>
      </c>
      <c r="U60" s="65"/>
      <c r="V60" s="65"/>
      <c r="W60" s="25"/>
      <c r="X60" s="13">
        <f t="shared" si="15"/>
        <v>0</v>
      </c>
      <c r="Y60" s="13">
        <f t="shared" si="16"/>
        <v>0</v>
      </c>
      <c r="Z60" s="13">
        <f t="shared" si="17"/>
        <v>0</v>
      </c>
      <c r="AA60" s="13">
        <f t="shared" si="18"/>
        <v>0</v>
      </c>
      <c r="AB60" s="13">
        <f t="shared" si="19"/>
        <v>0</v>
      </c>
      <c r="AC60" s="13">
        <f t="shared" si="20"/>
        <v>0</v>
      </c>
    </row>
    <row r="61" spans="1:29" x14ac:dyDescent="0.2">
      <c r="A61" s="3">
        <v>12</v>
      </c>
      <c r="B61" s="38" t="s">
        <v>54</v>
      </c>
      <c r="C61" s="60">
        <v>0</v>
      </c>
      <c r="D61" s="61">
        <v>0.83</v>
      </c>
      <c r="E61" s="52">
        <f t="shared" si="21"/>
        <v>0.83</v>
      </c>
      <c r="F61" s="35">
        <v>4122</v>
      </c>
      <c r="G61" s="78" t="s">
        <v>17</v>
      </c>
      <c r="H61" s="4"/>
      <c r="I61" s="2"/>
      <c r="J61" s="2"/>
      <c r="K61" s="68"/>
      <c r="L61" s="72"/>
      <c r="M61" s="2"/>
      <c r="N61" s="5"/>
      <c r="O61" s="6">
        <v>54700050193</v>
      </c>
      <c r="Q61" s="65">
        <f t="shared" si="11"/>
        <v>0</v>
      </c>
      <c r="R61" s="65">
        <f t="shared" si="12"/>
        <v>4122</v>
      </c>
      <c r="S61" s="65">
        <f t="shared" si="13"/>
        <v>0</v>
      </c>
      <c r="T61" s="65">
        <f t="shared" si="14"/>
        <v>0</v>
      </c>
      <c r="U61" s="65"/>
      <c r="V61" s="65"/>
      <c r="W61" s="25"/>
      <c r="X61" s="13">
        <f t="shared" si="15"/>
        <v>0</v>
      </c>
      <c r="Y61" s="13">
        <f t="shared" si="16"/>
        <v>0.83</v>
      </c>
      <c r="Z61" s="13">
        <f t="shared" si="17"/>
        <v>0</v>
      </c>
      <c r="AA61" s="13">
        <f t="shared" si="18"/>
        <v>0</v>
      </c>
      <c r="AB61" s="13">
        <f t="shared" si="19"/>
        <v>0</v>
      </c>
      <c r="AC61" s="13">
        <f t="shared" si="20"/>
        <v>0</v>
      </c>
    </row>
    <row r="62" spans="1:29" x14ac:dyDescent="0.2">
      <c r="A62" s="47">
        <v>13</v>
      </c>
      <c r="B62" s="48" t="s">
        <v>55</v>
      </c>
      <c r="C62" s="60">
        <v>0</v>
      </c>
      <c r="D62" s="63">
        <v>1.1200000000000001</v>
      </c>
      <c r="E62" s="53">
        <f t="shared" si="21"/>
        <v>1.1200000000000001</v>
      </c>
      <c r="F62" s="43">
        <v>6160</v>
      </c>
      <c r="G62" s="81" t="s">
        <v>20</v>
      </c>
      <c r="H62" s="4"/>
      <c r="I62" s="2"/>
      <c r="J62" s="2"/>
      <c r="K62" s="68"/>
      <c r="L62" s="72"/>
      <c r="M62" s="2"/>
      <c r="N62" s="5"/>
      <c r="O62" s="6">
        <v>54700050194</v>
      </c>
      <c r="Q62" s="65">
        <f t="shared" si="11"/>
        <v>6160</v>
      </c>
      <c r="R62" s="65">
        <f t="shared" si="12"/>
        <v>0</v>
      </c>
      <c r="S62" s="65">
        <f t="shared" si="13"/>
        <v>0</v>
      </c>
      <c r="T62" s="65">
        <f t="shared" si="14"/>
        <v>0</v>
      </c>
      <c r="U62" s="65"/>
      <c r="V62" s="65"/>
      <c r="W62" s="25"/>
      <c r="X62" s="13">
        <f t="shared" si="15"/>
        <v>1.1200000000000001</v>
      </c>
      <c r="Y62" s="13">
        <f t="shared" si="16"/>
        <v>0</v>
      </c>
      <c r="Z62" s="13">
        <f t="shared" si="17"/>
        <v>0</v>
      </c>
      <c r="AA62" s="13">
        <f t="shared" si="18"/>
        <v>0</v>
      </c>
      <c r="AB62" s="13">
        <f t="shared" si="19"/>
        <v>0</v>
      </c>
      <c r="AC62" s="13">
        <f t="shared" si="20"/>
        <v>0</v>
      </c>
    </row>
    <row r="63" spans="1:29" ht="26.25" thickBot="1" x14ac:dyDescent="0.25">
      <c r="A63" s="32"/>
      <c r="B63" s="33"/>
      <c r="C63" s="62">
        <v>1.1200000000000001</v>
      </c>
      <c r="D63" s="61">
        <v>2.42</v>
      </c>
      <c r="E63" s="53">
        <f t="shared" si="21"/>
        <v>1.2999999999999998</v>
      </c>
      <c r="F63" s="44">
        <v>5330</v>
      </c>
      <c r="G63" s="78" t="s">
        <v>17</v>
      </c>
      <c r="H63" s="4" t="s">
        <v>68</v>
      </c>
      <c r="I63" s="2">
        <v>1.1140000000000001</v>
      </c>
      <c r="J63" s="2" t="s">
        <v>59</v>
      </c>
      <c r="K63" s="68">
        <v>26.1</v>
      </c>
      <c r="L63" s="72">
        <v>159</v>
      </c>
      <c r="M63" s="2"/>
      <c r="N63" s="5" t="s">
        <v>53</v>
      </c>
      <c r="O63" s="84">
        <v>54700050194</v>
      </c>
      <c r="Q63" s="65">
        <f t="shared" si="11"/>
        <v>0</v>
      </c>
      <c r="R63" s="65">
        <f t="shared" si="12"/>
        <v>5330</v>
      </c>
      <c r="S63" s="65">
        <f t="shared" si="13"/>
        <v>0</v>
      </c>
      <c r="T63" s="65">
        <f t="shared" si="14"/>
        <v>0</v>
      </c>
      <c r="U63" s="65"/>
      <c r="V63" s="65"/>
      <c r="W63" s="25"/>
      <c r="X63" s="13">
        <f t="shared" si="15"/>
        <v>0</v>
      </c>
      <c r="Y63" s="13">
        <f t="shared" si="16"/>
        <v>1.2999999999999998</v>
      </c>
      <c r="Z63" s="13">
        <f t="shared" si="17"/>
        <v>0</v>
      </c>
      <c r="AA63" s="13">
        <f t="shared" si="18"/>
        <v>0</v>
      </c>
      <c r="AB63" s="13">
        <f t="shared" si="19"/>
        <v>0</v>
      </c>
      <c r="AC63" s="13">
        <f t="shared" si="20"/>
        <v>0</v>
      </c>
    </row>
    <row r="64" spans="1:29" hidden="1" x14ac:dyDescent="0.2">
      <c r="A64" s="3"/>
      <c r="B64" s="38"/>
      <c r="C64" s="60"/>
      <c r="D64" s="61"/>
      <c r="E64" s="52">
        <f t="shared" si="21"/>
        <v>0</v>
      </c>
      <c r="F64" s="2"/>
      <c r="G64" s="5"/>
      <c r="H64" s="4"/>
      <c r="I64" s="2"/>
      <c r="J64" s="2"/>
      <c r="K64" s="68"/>
      <c r="L64" s="72"/>
      <c r="M64" s="2"/>
      <c r="N64" s="5"/>
      <c r="O64" s="6"/>
      <c r="Q64" s="65">
        <f t="shared" si="11"/>
        <v>0</v>
      </c>
      <c r="R64" s="65">
        <f t="shared" si="12"/>
        <v>0</v>
      </c>
      <c r="S64" s="65">
        <f t="shared" si="13"/>
        <v>0</v>
      </c>
      <c r="T64" s="65">
        <f t="shared" si="14"/>
        <v>0</v>
      </c>
      <c r="U64" s="65"/>
      <c r="V64" s="65"/>
      <c r="W64" s="25"/>
      <c r="X64" s="13">
        <f t="shared" si="15"/>
        <v>0</v>
      </c>
      <c r="Y64" s="13">
        <f t="shared" si="16"/>
        <v>0</v>
      </c>
      <c r="Z64" s="13">
        <f t="shared" si="17"/>
        <v>0</v>
      </c>
      <c r="AA64" s="13">
        <f t="shared" si="18"/>
        <v>0</v>
      </c>
      <c r="AB64" s="13">
        <f t="shared" si="19"/>
        <v>0</v>
      </c>
      <c r="AC64" s="13">
        <f t="shared" si="20"/>
        <v>0</v>
      </c>
    </row>
    <row r="65" spans="1:29" hidden="1" x14ac:dyDescent="0.2">
      <c r="A65" s="3"/>
      <c r="B65" s="38"/>
      <c r="C65" s="60"/>
      <c r="D65" s="61"/>
      <c r="E65" s="52">
        <f t="shared" si="21"/>
        <v>0</v>
      </c>
      <c r="F65" s="2"/>
      <c r="G65" s="5"/>
      <c r="H65" s="4"/>
      <c r="I65" s="2"/>
      <c r="J65" s="2"/>
      <c r="K65" s="68"/>
      <c r="L65" s="72"/>
      <c r="M65" s="2"/>
      <c r="N65" s="5"/>
      <c r="O65" s="6"/>
      <c r="Q65" s="65">
        <f t="shared" si="11"/>
        <v>0</v>
      </c>
      <c r="R65" s="65">
        <f t="shared" si="12"/>
        <v>0</v>
      </c>
      <c r="S65" s="65">
        <f t="shared" si="13"/>
        <v>0</v>
      </c>
      <c r="T65" s="65">
        <f t="shared" si="14"/>
        <v>0</v>
      </c>
      <c r="U65" s="65"/>
      <c r="V65" s="65"/>
      <c r="W65" s="25"/>
      <c r="X65" s="13">
        <f t="shared" si="15"/>
        <v>0</v>
      </c>
      <c r="Y65" s="13">
        <f t="shared" si="16"/>
        <v>0</v>
      </c>
      <c r="Z65" s="13">
        <f t="shared" si="17"/>
        <v>0</v>
      </c>
      <c r="AA65" s="13">
        <f t="shared" si="18"/>
        <v>0</v>
      </c>
      <c r="AB65" s="13">
        <f t="shared" si="19"/>
        <v>0</v>
      </c>
      <c r="AC65" s="13">
        <f t="shared" si="20"/>
        <v>0</v>
      </c>
    </row>
    <row r="66" spans="1:29" hidden="1" x14ac:dyDescent="0.2">
      <c r="A66" s="3"/>
      <c r="B66" s="38"/>
      <c r="C66" s="60"/>
      <c r="D66" s="61"/>
      <c r="E66" s="52">
        <f t="shared" si="21"/>
        <v>0</v>
      </c>
      <c r="F66" s="2"/>
      <c r="G66" s="5"/>
      <c r="H66" s="4"/>
      <c r="I66" s="2"/>
      <c r="J66" s="2"/>
      <c r="K66" s="68"/>
      <c r="L66" s="72"/>
      <c r="M66" s="2"/>
      <c r="N66" s="5"/>
      <c r="O66" s="6"/>
      <c r="Q66" s="65">
        <f t="shared" si="11"/>
        <v>0</v>
      </c>
      <c r="R66" s="65">
        <f t="shared" si="12"/>
        <v>0</v>
      </c>
      <c r="S66" s="65">
        <f t="shared" si="13"/>
        <v>0</v>
      </c>
      <c r="T66" s="65">
        <f t="shared" si="14"/>
        <v>0</v>
      </c>
      <c r="U66" s="65"/>
      <c r="V66" s="65"/>
      <c r="W66" s="25"/>
      <c r="X66" s="13">
        <f t="shared" si="15"/>
        <v>0</v>
      </c>
      <c r="Y66" s="13">
        <f t="shared" si="16"/>
        <v>0</v>
      </c>
      <c r="Z66" s="13">
        <f t="shared" si="17"/>
        <v>0</v>
      </c>
      <c r="AA66" s="13">
        <f t="shared" si="18"/>
        <v>0</v>
      </c>
      <c r="AB66" s="13">
        <f t="shared" si="19"/>
        <v>0</v>
      </c>
      <c r="AC66" s="13">
        <f t="shared" si="20"/>
        <v>0</v>
      </c>
    </row>
    <row r="67" spans="1:29" ht="13.5" hidden="1" thickBot="1" x14ac:dyDescent="0.25">
      <c r="A67" s="15"/>
      <c r="B67" s="39"/>
      <c r="C67" s="64"/>
      <c r="D67" s="54"/>
      <c r="E67" s="54">
        <f t="shared" si="21"/>
        <v>0</v>
      </c>
      <c r="F67" s="18"/>
      <c r="G67" s="16"/>
      <c r="H67" s="17"/>
      <c r="I67" s="18"/>
      <c r="J67" s="18"/>
      <c r="K67" s="69"/>
      <c r="L67" s="73"/>
      <c r="M67" s="18"/>
      <c r="N67" s="16"/>
      <c r="O67" s="19"/>
      <c r="Q67" s="65">
        <f t="shared" si="11"/>
        <v>0</v>
      </c>
      <c r="R67" s="65">
        <f t="shared" si="12"/>
        <v>0</v>
      </c>
      <c r="S67" s="65">
        <f t="shared" si="13"/>
        <v>0</v>
      </c>
      <c r="T67" s="65">
        <f t="shared" si="14"/>
        <v>0</v>
      </c>
      <c r="U67" s="65"/>
      <c r="V67" s="65"/>
      <c r="X67" s="13">
        <f t="shared" si="15"/>
        <v>0</v>
      </c>
      <c r="Y67" s="13">
        <f t="shared" si="16"/>
        <v>0</v>
      </c>
      <c r="Z67" s="13">
        <f t="shared" si="17"/>
        <v>0</v>
      </c>
      <c r="AA67" s="13">
        <f t="shared" si="18"/>
        <v>0</v>
      </c>
      <c r="AB67" s="13">
        <f t="shared" si="19"/>
        <v>0</v>
      </c>
      <c r="AC67" s="13">
        <f t="shared" si="20"/>
        <v>0</v>
      </c>
    </row>
    <row r="68" spans="1:29" ht="14.25" thickTop="1" thickBot="1" x14ac:dyDescent="0.25">
      <c r="A68" s="40">
        <f>COUNTA(A55:A67)</f>
        <v>6</v>
      </c>
      <c r="B68" s="8" t="s">
        <v>21</v>
      </c>
      <c r="E68" s="55">
        <f>SUM(E55:E67)</f>
        <v>6.38</v>
      </c>
      <c r="F68" s="41">
        <f>SUM(F55:F67)</f>
        <v>29818</v>
      </c>
      <c r="G68" s="8"/>
      <c r="H68" s="40">
        <f>COUNTA(H55:H67)</f>
        <v>2</v>
      </c>
      <c r="I68" s="9"/>
      <c r="J68" s="9"/>
      <c r="K68" s="70">
        <f>SUM(K55:K67)</f>
        <v>44.2</v>
      </c>
      <c r="L68" s="41">
        <f>SUM(L55:L67)</f>
        <v>286</v>
      </c>
      <c r="Q68" s="66">
        <f t="shared" ref="Q68:V68" si="22">SUM(Q55:Q67)</f>
        <v>8014</v>
      </c>
      <c r="R68" s="66">
        <f t="shared" si="22"/>
        <v>21804</v>
      </c>
      <c r="S68" s="66">
        <f t="shared" si="22"/>
        <v>0</v>
      </c>
      <c r="T68" s="66">
        <f t="shared" si="22"/>
        <v>0</v>
      </c>
      <c r="U68" s="66">
        <f t="shared" si="22"/>
        <v>0</v>
      </c>
      <c r="V68" s="66">
        <f t="shared" si="22"/>
        <v>0</v>
      </c>
      <c r="X68" s="14">
        <f t="shared" ref="X68:AC68" si="23">SUM(X55:X67)</f>
        <v>1.6500000000000001</v>
      </c>
      <c r="Y68" s="14">
        <f t="shared" si="23"/>
        <v>4.7300000000000004</v>
      </c>
      <c r="Z68" s="14">
        <f t="shared" si="23"/>
        <v>0</v>
      </c>
      <c r="AA68" s="14">
        <f t="shared" si="23"/>
        <v>0</v>
      </c>
      <c r="AB68" s="14">
        <f t="shared" si="23"/>
        <v>0</v>
      </c>
      <c r="AC68" s="14">
        <f t="shared" si="23"/>
        <v>0</v>
      </c>
    </row>
    <row r="69" spans="1:29" x14ac:dyDescent="0.2">
      <c r="A69" s="10" t="s">
        <v>15</v>
      </c>
      <c r="B69" s="10" t="s">
        <v>16</v>
      </c>
      <c r="E69" s="52">
        <f>X68</f>
        <v>1.6500000000000001</v>
      </c>
      <c r="F69" s="56">
        <f>Q68</f>
        <v>8014</v>
      </c>
      <c r="G69" s="9"/>
      <c r="H69" s="10" t="s">
        <v>15</v>
      </c>
      <c r="I69" s="9"/>
      <c r="J69" s="9"/>
      <c r="K69" s="9"/>
    </row>
    <row r="70" spans="1:29" x14ac:dyDescent="0.2">
      <c r="A70" s="10"/>
      <c r="B70" s="10" t="s">
        <v>17</v>
      </c>
      <c r="E70" s="52">
        <f>Y68</f>
        <v>4.7300000000000004</v>
      </c>
      <c r="F70" s="57">
        <f>R68</f>
        <v>21804</v>
      </c>
      <c r="G70" s="9"/>
      <c r="H70" s="9"/>
      <c r="I70" s="9"/>
      <c r="J70" s="9"/>
      <c r="K70" s="9"/>
    </row>
    <row r="71" spans="1:29" x14ac:dyDescent="0.2">
      <c r="A71" s="10"/>
      <c r="B71" s="10" t="s">
        <v>18</v>
      </c>
      <c r="E71" s="52">
        <f>Z68</f>
        <v>0</v>
      </c>
      <c r="F71" s="57">
        <f>S68</f>
        <v>0</v>
      </c>
      <c r="G71" s="10"/>
      <c r="H71" s="10"/>
      <c r="I71" s="10"/>
      <c r="J71" s="10"/>
      <c r="K71" s="10"/>
    </row>
    <row r="72" spans="1:29" x14ac:dyDescent="0.2">
      <c r="B72" s="1" t="s">
        <v>19</v>
      </c>
      <c r="E72" s="52">
        <f>AA68</f>
        <v>0</v>
      </c>
      <c r="F72" s="57">
        <f>T68</f>
        <v>0</v>
      </c>
    </row>
    <row r="73" spans="1:29" ht="13.5" thickBot="1" x14ac:dyDescent="0.25">
      <c r="E73" s="74"/>
      <c r="F73" s="74"/>
    </row>
    <row r="74" spans="1:29" ht="13.5" thickBot="1" x14ac:dyDescent="0.25">
      <c r="A74" s="7">
        <f>A40+A68</f>
        <v>17</v>
      </c>
      <c r="B74" s="83" t="s">
        <v>57</v>
      </c>
      <c r="C74" s="20"/>
      <c r="D74" s="21"/>
      <c r="E74" s="58">
        <f t="shared" ref="E74:F78" si="24">E40+E68</f>
        <v>14.77</v>
      </c>
      <c r="F74" s="42">
        <f t="shared" si="24"/>
        <v>71056</v>
      </c>
      <c r="G74" s="8"/>
      <c r="H74" s="7">
        <f>H40+H68</f>
        <v>3</v>
      </c>
      <c r="I74" s="10"/>
      <c r="J74" s="8"/>
      <c r="K74" s="76">
        <f>K40+K68</f>
        <v>75.300000000000011</v>
      </c>
      <c r="L74" s="42">
        <f>L40+L68</f>
        <v>319</v>
      </c>
    </row>
    <row r="75" spans="1:29" x14ac:dyDescent="0.2">
      <c r="A75" s="10" t="s">
        <v>15</v>
      </c>
      <c r="B75" s="82" t="s">
        <v>16</v>
      </c>
      <c r="C75" s="22"/>
      <c r="D75" s="22"/>
      <c r="E75" s="52">
        <f t="shared" si="24"/>
        <v>3.8000000000000007</v>
      </c>
      <c r="F75" s="56">
        <f t="shared" si="24"/>
        <v>19963</v>
      </c>
      <c r="G75" s="10"/>
      <c r="H75" s="10" t="s">
        <v>15</v>
      </c>
      <c r="I75" s="10"/>
    </row>
    <row r="76" spans="1:29" x14ac:dyDescent="0.2">
      <c r="A76" s="10"/>
      <c r="B76" s="82" t="s">
        <v>17</v>
      </c>
      <c r="C76" s="22"/>
      <c r="D76" s="22"/>
      <c r="E76" s="52">
        <f t="shared" si="24"/>
        <v>10.57</v>
      </c>
      <c r="F76" s="57">
        <f t="shared" si="24"/>
        <v>49848</v>
      </c>
      <c r="G76" s="10"/>
      <c r="H76" s="10"/>
      <c r="I76" s="10"/>
    </row>
    <row r="77" spans="1:29" x14ac:dyDescent="0.2">
      <c r="A77" s="10"/>
      <c r="B77" s="82" t="s">
        <v>18</v>
      </c>
      <c r="C77" s="22"/>
      <c r="D77" s="22"/>
      <c r="E77" s="52">
        <f t="shared" si="24"/>
        <v>0</v>
      </c>
      <c r="F77" s="57">
        <f t="shared" si="24"/>
        <v>0</v>
      </c>
      <c r="G77" s="10"/>
      <c r="H77" s="10"/>
      <c r="I77" s="10"/>
    </row>
    <row r="78" spans="1:29" ht="12" customHeight="1" x14ac:dyDescent="0.2">
      <c r="A78" s="10"/>
      <c r="B78" s="82" t="s">
        <v>19</v>
      </c>
      <c r="C78" s="11"/>
      <c r="D78" s="11"/>
      <c r="E78" s="52">
        <f t="shared" si="24"/>
        <v>0.4</v>
      </c>
      <c r="F78" s="57">
        <f t="shared" si="24"/>
        <v>1245</v>
      </c>
      <c r="G78" s="10"/>
      <c r="H78" s="10"/>
      <c r="I78" s="10"/>
      <c r="K78" s="86"/>
      <c r="L78" s="87" t="s">
        <v>70</v>
      </c>
      <c r="M78" s="88"/>
    </row>
    <row r="79" spans="1:29" x14ac:dyDescent="0.2">
      <c r="A79" s="10"/>
      <c r="B79" s="10"/>
      <c r="C79" s="11"/>
      <c r="D79" s="11"/>
      <c r="E79" s="11"/>
      <c r="F79" s="11"/>
      <c r="G79" s="10"/>
      <c r="H79" s="10"/>
      <c r="I79" s="10"/>
    </row>
    <row r="81" spans="2:13" ht="12.75" customHeight="1" x14ac:dyDescent="0.2">
      <c r="B81" s="110" t="s">
        <v>56</v>
      </c>
      <c r="C81" s="110"/>
    </row>
    <row r="82" spans="2:13" x14ac:dyDescent="0.2">
      <c r="B82" s="110" t="s">
        <v>61</v>
      </c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</row>
    <row r="83" spans="2:13" x14ac:dyDescent="0.2">
      <c r="B83" s="112" t="s">
        <v>34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2"/>
    </row>
    <row r="85" spans="2:13" x14ac:dyDescent="0.2">
      <c r="B85" s="110" t="s">
        <v>71</v>
      </c>
      <c r="C85" s="110"/>
    </row>
    <row r="86" spans="2:13" x14ac:dyDescent="0.2">
      <c r="B86" s="110" t="s">
        <v>63</v>
      </c>
      <c r="C86" s="110"/>
      <c r="D86" s="110"/>
      <c r="E86" s="110"/>
      <c r="F86" s="110"/>
      <c r="G86" s="110"/>
      <c r="H86" s="110"/>
      <c r="I86" s="110"/>
      <c r="J86" s="110"/>
      <c r="K86" s="110"/>
      <c r="L86" s="110"/>
    </row>
    <row r="87" spans="2:13" x14ac:dyDescent="0.2">
      <c r="B87" s="112" t="s">
        <v>62</v>
      </c>
      <c r="C87" s="112"/>
      <c r="D87" s="112"/>
      <c r="E87" s="112"/>
      <c r="F87" s="112"/>
      <c r="G87" s="112"/>
      <c r="H87" s="112"/>
      <c r="I87" s="112"/>
      <c r="J87" s="112"/>
      <c r="K87" s="112"/>
      <c r="L87" s="112"/>
    </row>
  </sheetData>
  <mergeCells count="55">
    <mergeCell ref="B86:L86"/>
    <mergeCell ref="B87:L87"/>
    <mergeCell ref="B82:M82"/>
    <mergeCell ref="B81:C81"/>
    <mergeCell ref="B83:L83"/>
    <mergeCell ref="B85:C85"/>
    <mergeCell ref="A2:O2"/>
    <mergeCell ref="B6:E6"/>
    <mergeCell ref="B7:E7"/>
    <mergeCell ref="B8:E8"/>
    <mergeCell ref="M4:N4"/>
    <mergeCell ref="M5:O5"/>
    <mergeCell ref="M6:O6"/>
    <mergeCell ref="M7:O7"/>
    <mergeCell ref="C52:D52"/>
    <mergeCell ref="E52:E53"/>
    <mergeCell ref="G15:G16"/>
    <mergeCell ref="A48:O48"/>
    <mergeCell ref="X53:AC53"/>
    <mergeCell ref="H52:H53"/>
    <mergeCell ref="I52:J52"/>
    <mergeCell ref="K52:K53"/>
    <mergeCell ref="L52:L53"/>
    <mergeCell ref="O50:O53"/>
    <mergeCell ref="F52:F53"/>
    <mergeCell ref="G52:G53"/>
    <mergeCell ref="M52:M53"/>
    <mergeCell ref="N52:N53"/>
    <mergeCell ref="Q53:V53"/>
    <mergeCell ref="Q16:V16"/>
    <mergeCell ref="X16:AC16"/>
    <mergeCell ref="A47:O47"/>
    <mergeCell ref="I15:J15"/>
    <mergeCell ref="K15:K16"/>
    <mergeCell ref="L15:L16"/>
    <mergeCell ref="M15:M16"/>
    <mergeCell ref="E15:E16"/>
    <mergeCell ref="F15:F16"/>
    <mergeCell ref="H15:H16"/>
    <mergeCell ref="L78:M78"/>
    <mergeCell ref="A10:O10"/>
    <mergeCell ref="A13:A16"/>
    <mergeCell ref="B13:B16"/>
    <mergeCell ref="C13:N13"/>
    <mergeCell ref="O13:O16"/>
    <mergeCell ref="C14:G14"/>
    <mergeCell ref="N15:N16"/>
    <mergeCell ref="H14:N14"/>
    <mergeCell ref="C15:D15"/>
    <mergeCell ref="A11:O11"/>
    <mergeCell ref="A50:A53"/>
    <mergeCell ref="B50:B53"/>
    <mergeCell ref="C50:N50"/>
    <mergeCell ref="C51:G51"/>
    <mergeCell ref="H51:N51"/>
  </mergeCells>
  <phoneticPr fontId="1" type="noConversion"/>
  <printOptions horizontalCentered="1" verticalCentered="1"/>
  <pageMargins left="0.19685039370078741" right="0.19685039370078741" top="0.98425196850393704" bottom="0.78740157480314965" header="0.51181102362204722" footer="0.51181102362204722"/>
  <pageSetup paperSize="9" scale="78" orientation="landscape" horizontalDpi="4294967293" verticalDpi="300" r:id="rId1"/>
  <headerFooter alignWithMargins="0"/>
  <rowBreaks count="1" manualBreakCount="1">
    <brk id="44" max="28" man="1"/>
  </rowBreaks>
  <colBreaks count="1" manualBreakCount="1">
    <brk id="16" max="1048575" man="1"/>
  </colBreaks>
  <ignoredErrors>
    <ignoredError sqref="K68:L68 K40:L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2.pielik-MK Not.1052</vt:lpstr>
    </vt:vector>
  </TitlesOfParts>
  <Company>LVCeli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Bajars</dc:creator>
  <cp:lastModifiedBy>Vilnis Zadovskis</cp:lastModifiedBy>
  <cp:lastPrinted>2012-02-16T07:59:59Z</cp:lastPrinted>
  <dcterms:created xsi:type="dcterms:W3CDTF">2008-04-02T10:56:23Z</dcterms:created>
  <dcterms:modified xsi:type="dcterms:W3CDTF">2013-01-24T13:37:29Z</dcterms:modified>
</cp:coreProperties>
</file>